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W12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<sst xmlns="http://schemas.openxmlformats.org/spreadsheetml/2006/main" count="121" uniqueCount="63">
  <si>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</si>
  <si>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</si>
  <si>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</si>
  <si>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</si>
  <si>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</si>
  <si>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</si>
  <si>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</si>
  <si>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</si>
  <si>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</si>
  <si>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</si>
  <si>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</si>
  <si>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</si>
  <si>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</si>
  <si>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</si>
  <si>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</si>
  <si>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</si>
  <si>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</si>
  <si>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</si>
  <si>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</si>
  <si>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</si>
  <si>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</si>
  <si>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</si>
  <si>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</si>
  <si>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</si>
  <si>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</si>
  <si>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</si>
  <si>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</si>
  <si>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</si>
  <si>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</si>
  <si>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</si>
  <si>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</si>
  <si>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</si>
  <si>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</si>
  <si>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</si>
  <si>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</si>
  <si>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</si>
  <si>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</si>
  <si>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</si>
  <si>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</si>
  <si>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</si>
  <si>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</si>
  <si>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</si>
  <si>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</si>
  <si>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</si>
  <si>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</si>
  <si>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</si>
  <si>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</si>
  <si>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</si>
  <si>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</si>
  <si>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</si>
  <si>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</si>
  <si>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</si>
  <si>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</si>
  <si>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</si>
  <si>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</si>
  <si>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</si>
  <si>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4-3-B-BLNK</t>
  </si>
  <si>
    <t>A02071-0026</t>
  </si>
  <si>
    <t>JB</t>
  </si>
  <si>
    <t>Machine # C1</t>
  </si>
  <si>
    <t>HVD</t>
  </si>
  <si>
    <t>JOB OUT</t>
  </si>
  <si>
    <t>No parts @mach -AW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</si>
</sst>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C20" sqref="C20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376327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2500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2" t="s">
        <v>53</v>
      </c>
      <c r="S7" s="203"/>
      <c r="T7" s="203"/>
      <c r="U7" s="203"/>
      <c r="V7" s="203"/>
      <c r="W7" s="204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2" t="s">
        <v>53</v>
      </c>
      <c r="AP7" s="203"/>
      <c r="AQ7" s="203"/>
      <c r="AR7" s="203"/>
      <c r="AS7" s="203"/>
      <c r="AT7" s="204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5"/>
      <c r="S8" s="206"/>
      <c r="T8" s="206"/>
      <c r="U8" s="206"/>
      <c r="V8" s="206"/>
      <c r="W8" s="207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5"/>
      <c r="AP8" s="206"/>
      <c r="AQ8" s="206"/>
      <c r="AR8" s="206"/>
      <c r="AS8" s="206"/>
      <c r="AT8" s="207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59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2500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v>1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42229</v>
      </c>
      <c r="C13" s="28" t="s">
        <v>58</v>
      </c>
      <c r="D13" s="28"/>
      <c r="E13" s="28">
        <v>6</v>
      </c>
      <c r="F13" s="29">
        <v>2</v>
      </c>
      <c r="G13" s="30">
        <v>302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302</v>
      </c>
      <c r="K13" s="6">
        <f>E$4-J13</f>
        <v>2198</v>
      </c>
      <c r="L13" s="7">
        <f t="shared" ref="L13:L50" si="1">IF(G13="",0,$T$12*(I13-F13-Q13))</f>
        <v>0</v>
      </c>
      <c r="M13" s="4">
        <f>G13</f>
        <v>302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42230</v>
      </c>
      <c r="C14" s="28" t="s">
        <v>58</v>
      </c>
      <c r="D14" s="28"/>
      <c r="E14" s="28">
        <v>9</v>
      </c>
      <c r="F14" s="32">
        <v>0</v>
      </c>
      <c r="G14" s="30">
        <v>600</v>
      </c>
      <c r="H14" s="4" t="e">
        <f>IF(G14="","",(IF(#REF!=0,"",(#REF!*G14*#REF!))))</f>
        <v>#REF!</v>
      </c>
      <c r="I14" s="5">
        <f t="shared" si="0"/>
        <v>9</v>
      </c>
      <c r="J14" s="6">
        <f>SUM(G$12:G14)</f>
        <v>902</v>
      </c>
      <c r="K14" s="6">
        <f>E$4-J14</f>
        <v>1598</v>
      </c>
      <c r="L14" s="7">
        <f t="shared" si="1"/>
        <v>0</v>
      </c>
      <c r="M14" s="4">
        <f t="shared" ref="M14:M50" si="4">G14</f>
        <v>600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>
        <v>42233</v>
      </c>
      <c r="C15" s="28" t="s">
        <v>58</v>
      </c>
      <c r="D15" s="28"/>
      <c r="E15" s="28">
        <v>7</v>
      </c>
      <c r="F15" s="32">
        <v>0</v>
      </c>
      <c r="G15" s="30">
        <v>373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1275</v>
      </c>
      <c r="K15" s="6">
        <f>E$4-J15</f>
        <v>1225</v>
      </c>
      <c r="L15" s="7">
        <f t="shared" si="1"/>
        <v>0</v>
      </c>
      <c r="M15" s="4">
        <f t="shared" si="4"/>
        <v>373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>
        <v>42234</v>
      </c>
      <c r="C16" s="33" t="s">
        <v>60</v>
      </c>
      <c r="D16" s="48"/>
      <c r="E16" s="48">
        <v>0</v>
      </c>
      <c r="F16" s="10">
        <v>0</v>
      </c>
      <c r="G16" s="11">
        <v>0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1275</v>
      </c>
      <c r="K16" s="6">
        <f t="shared" ref="K16:K50" si="8">E$4-J16</f>
        <v>1225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>
        <v>3</v>
      </c>
      <c r="R16" s="46">
        <v>4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>
        <v>42235</v>
      </c>
      <c r="C17" s="34" t="s">
        <v>60</v>
      </c>
      <c r="D17" s="48"/>
      <c r="E17" s="48">
        <v>9</v>
      </c>
      <c r="F17" s="10">
        <v>0</v>
      </c>
      <c r="G17" s="11">
        <v>673</v>
      </c>
      <c r="H17" s="4" t="e">
        <f>IF(G17="","",(IF(#REF!=0,"",(#REF!*G17*#REF!))))</f>
        <v>#REF!</v>
      </c>
      <c r="I17" s="5">
        <f t="shared" si="0"/>
        <v>9</v>
      </c>
      <c r="J17" s="6">
        <f>SUM(G$12:G17)</f>
        <v>1948</v>
      </c>
      <c r="K17" s="6">
        <f t="shared" si="8"/>
        <v>552</v>
      </c>
      <c r="L17" s="7">
        <f t="shared" si="1"/>
        <v>0</v>
      </c>
      <c r="M17" s="4">
        <f t="shared" si="4"/>
        <v>673</v>
      </c>
      <c r="N17" s="103" t="str">
        <f t="shared" si="9"/>
        <v/>
      </c>
      <c r="O17" s="104"/>
      <c r="P17" s="31"/>
      <c r="Q17" s="46">
        <v>0</v>
      </c>
      <c r="R17" s="46">
        <v>0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>
        <v>42236</v>
      </c>
      <c r="C18" s="49" t="s">
        <v>60</v>
      </c>
      <c r="D18" s="48"/>
      <c r="E18" s="48">
        <v>5</v>
      </c>
      <c r="F18" s="10">
        <v>0</v>
      </c>
      <c r="G18" s="11">
        <v>369</v>
      </c>
      <c r="H18" s="4" t="e">
        <f>IF(G18="","",(IF(#REF!=0,"",(#REF!*G18*#REF!))))</f>
        <v>#REF!</v>
      </c>
      <c r="I18" s="5">
        <f t="shared" si="0"/>
        <v>9</v>
      </c>
      <c r="J18" s="6">
        <f>SUM(G$12:G18)</f>
        <v>2317</v>
      </c>
      <c r="K18" s="6">
        <f t="shared" si="8"/>
        <v>183</v>
      </c>
      <c r="L18" s="7">
        <f t="shared" si="1"/>
        <v>0</v>
      </c>
      <c r="M18" s="4">
        <f t="shared" si="4"/>
        <v>369</v>
      </c>
      <c r="N18" s="103" t="str">
        <f t="shared" si="9"/>
        <v/>
      </c>
      <c r="O18" s="104"/>
      <c r="P18" s="31"/>
      <c r="Q18" s="46">
        <v>4</v>
      </c>
      <c r="R18" s="46">
        <v>4</v>
      </c>
      <c r="S18" s="46">
        <v>0</v>
      </c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>
        <v>42237</v>
      </c>
      <c r="C19" s="49" t="s">
        <v>60</v>
      </c>
      <c r="D19" s="47"/>
      <c r="E19" s="46">
        <v>5</v>
      </c>
      <c r="F19" s="46">
        <v>0</v>
      </c>
      <c r="G19" s="11">
        <v>400</v>
      </c>
      <c r="H19" s="4"/>
      <c r="I19" s="5">
        <f t="shared" si="0"/>
        <v>5</v>
      </c>
      <c r="J19" s="6">
        <f>SUM(G$12:G19)</f>
        <v>2717</v>
      </c>
      <c r="K19" s="6">
        <f t="shared" ref="K19:K45" si="11">E$4-J19</f>
        <v>-217</v>
      </c>
      <c r="L19" s="7">
        <f t="shared" ref="L19:L45" si="12">IF(G19="",0,$T$12*(I19-F19-Q19))</f>
        <v>0</v>
      </c>
      <c r="M19" s="4">
        <f t="shared" ref="M19:M45" si="13">G19</f>
        <v>400</v>
      </c>
      <c r="N19" s="103" t="str">
        <f t="shared" ref="N19" si="14">IF(L19=0,"",(M19/L19))</f>
        <v/>
      </c>
      <c r="O19" s="104"/>
      <c r="P19" s="31"/>
      <c r="Q19" s="46">
        <v>0</v>
      </c>
      <c r="R19" s="46">
        <v>0</v>
      </c>
      <c r="S19" s="46">
        <v>0</v>
      </c>
      <c r="T19" s="199" t="s">
        <v>61</v>
      </c>
      <c r="U19" s="200"/>
      <c r="V19" s="200"/>
      <c r="W19" s="201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2717</v>
      </c>
      <c r="K20" s="6">
        <f t="shared" si="11"/>
        <v>-217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 t="s">
        <v>62</v>
      </c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2717</v>
      </c>
      <c r="K21" s="6">
        <f t="shared" si="11"/>
        <v>-217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2717</v>
      </c>
      <c r="K22" s="6">
        <f t="shared" si="11"/>
        <v>-217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2717</v>
      </c>
      <c r="K23" s="6">
        <f t="shared" si="11"/>
        <v>-217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2717</v>
      </c>
      <c r="K24" s="6">
        <f t="shared" si="11"/>
        <v>-217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2717</v>
      </c>
      <c r="K25" s="6">
        <f t="shared" si="11"/>
        <v>-217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2717</v>
      </c>
      <c r="K26" s="6">
        <f t="shared" si="11"/>
        <v>-217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2717</v>
      </c>
      <c r="K27" s="6">
        <f t="shared" si="11"/>
        <v>-217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2717</v>
      </c>
      <c r="K28" s="6">
        <f t="shared" si="11"/>
        <v>-217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2717</v>
      </c>
      <c r="K29" s="6">
        <f t="shared" si="11"/>
        <v>-217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2717</v>
      </c>
      <c r="K30" s="6">
        <f t="shared" si="11"/>
        <v>-217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2717</v>
      </c>
      <c r="K31" s="6">
        <f t="shared" si="11"/>
        <v>-217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2717</v>
      </c>
      <c r="K32" s="6">
        <f t="shared" si="11"/>
        <v>-217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2717</v>
      </c>
      <c r="K33" s="6">
        <f t="shared" si="11"/>
        <v>-217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2717</v>
      </c>
      <c r="K34" s="6">
        <f t="shared" si="11"/>
        <v>-217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2717</v>
      </c>
      <c r="K35" s="6">
        <f t="shared" ref="K35:K41" si="17">E$4-J35</f>
        <v>-217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2717</v>
      </c>
      <c r="K36" s="6">
        <f t="shared" si="17"/>
        <v>-217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2717</v>
      </c>
      <c r="K37" s="6">
        <f t="shared" si="17"/>
        <v>-217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2717</v>
      </c>
      <c r="K38" s="6">
        <f t="shared" si="17"/>
        <v>-217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2717</v>
      </c>
      <c r="K39" s="6">
        <f t="shared" si="17"/>
        <v>-217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2717</v>
      </c>
      <c r="K40" s="6">
        <f t="shared" si="17"/>
        <v>-217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2717</v>
      </c>
      <c r="K41" s="6">
        <f t="shared" si="17"/>
        <v>-217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2717</v>
      </c>
      <c r="K42" s="6">
        <f t="shared" si="11"/>
        <v>-217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2717</v>
      </c>
      <c r="K43" s="6">
        <f t="shared" si="11"/>
        <v>-217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2717</v>
      </c>
      <c r="K44" s="6">
        <f t="shared" si="11"/>
        <v>-217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2717</v>
      </c>
      <c r="K45" s="6">
        <f t="shared" si="11"/>
        <v>-217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2717</v>
      </c>
      <c r="K46" s="6">
        <f t="shared" ref="K46:K49" si="23">E$4-J46</f>
        <v>-217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2717</v>
      </c>
      <c r="K47" s="6">
        <f t="shared" si="23"/>
        <v>-217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2717</v>
      </c>
      <c r="K48" s="6">
        <f t="shared" si="23"/>
        <v>-217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2717</v>
      </c>
      <c r="K49" s="6">
        <f t="shared" si="23"/>
        <v>-217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2717</v>
      </c>
      <c r="K50" s="6">
        <f t="shared" si="8"/>
        <v>-217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41</v>
      </c>
      <c r="F51" s="56">
        <f>SUM(F13:F50)</f>
        <v>2</v>
      </c>
      <c r="G51" s="56">
        <f>SUM(G13:G50)</f>
        <v>2717</v>
      </c>
      <c r="H51" s="57"/>
      <c r="I51" s="56">
        <f>SUM(I13:I50)</f>
        <v>50</v>
      </c>
      <c r="J51" s="58">
        <f>J50</f>
        <v>2717</v>
      </c>
      <c r="K51" s="58">
        <f>K50</f>
        <v>-217</v>
      </c>
      <c r="L51" s="59">
        <f>SUM(L13:L50)</f>
        <v>0</v>
      </c>
      <c r="M51" s="57">
        <f>SUM(M13:M50)</f>
        <v>2717</v>
      </c>
      <c r="N51" s="110" t="str">
        <f>IF(L51&lt;&gt;0,SUM(M51/L51),"")</f>
        <v/>
      </c>
      <c r="O51" s="111"/>
      <c r="P51" s="60"/>
      <c r="Q51" s="56">
        <f>SUM(Q13:Q50)</f>
        <v>7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>
        <v>2450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7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7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2717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2015-08-29T14:17:03Z</dcterms:modified>
</cp:coreProperties>
</file>