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 KeepFlo\zACTIVE - Work Orders - Keep Flo\"/>
    </mc:Choice>
  </mc:AlternateContent>
  <bookViews>
    <workbookView xWindow="120" yWindow="228" windowWidth="15192" windowHeight="781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52511"/>
</workbook>
</file>

<file path=xl/calcChain.xml><?xml version="1.0" encoding="utf-8"?>
<calcChain xmlns="http://schemas.openxmlformats.org/spreadsheetml/2006/main">
  <c r="AI58" i="1" l="1"/>
  <c r="AI57" i="1"/>
  <c r="AI56" i="1"/>
  <c r="AI55" i="1"/>
  <c r="AP51" i="1"/>
  <c r="AC56" i="1" s="1"/>
  <c r="AN51" i="1"/>
  <c r="AD51" i="1"/>
  <c r="AC51" i="1"/>
  <c r="AB51" i="1"/>
  <c r="AK50" i="1"/>
  <c r="AJ50" i="1"/>
  <c r="AI50" i="1"/>
  <c r="AG50" i="1"/>
  <c r="AG51" i="1" s="1"/>
  <c r="AC59" i="1" s="1"/>
  <c r="AF50" i="1"/>
  <c r="AE50" i="1"/>
  <c r="AJ49" i="1"/>
  <c r="AI49" i="1"/>
  <c r="AK49" i="1" s="1"/>
  <c r="AG49" i="1"/>
  <c r="AH49" i="1" s="1"/>
  <c r="AF49" i="1"/>
  <c r="AJ48" i="1"/>
  <c r="AI48" i="1"/>
  <c r="AK48" i="1" s="1"/>
  <c r="AG48" i="1"/>
  <c r="AH48" i="1" s="1"/>
  <c r="AF48" i="1"/>
  <c r="AJ47" i="1"/>
  <c r="AI47" i="1"/>
  <c r="AK47" i="1" s="1"/>
  <c r="AH47" i="1"/>
  <c r="AG47" i="1"/>
  <c r="AF47" i="1"/>
  <c r="AJ46" i="1"/>
  <c r="AI46" i="1"/>
  <c r="AK46" i="1" s="1"/>
  <c r="AG46" i="1"/>
  <c r="AH46" i="1" s="1"/>
  <c r="AF46" i="1"/>
  <c r="AK45" i="1"/>
  <c r="AJ45" i="1"/>
  <c r="AI45" i="1"/>
  <c r="AG45" i="1"/>
  <c r="AH45" i="1" s="1"/>
  <c r="AF45" i="1"/>
  <c r="AJ44" i="1"/>
  <c r="AI44" i="1"/>
  <c r="AK44" i="1" s="1"/>
  <c r="AH44" i="1"/>
  <c r="AG44" i="1"/>
  <c r="AF44" i="1"/>
  <c r="AK43" i="1"/>
  <c r="AJ43" i="1"/>
  <c r="AI43" i="1"/>
  <c r="AG43" i="1"/>
  <c r="AH43" i="1" s="1"/>
  <c r="AF43" i="1"/>
  <c r="AJ42" i="1"/>
  <c r="AI42" i="1"/>
  <c r="AK42" i="1" s="1"/>
  <c r="AG42" i="1"/>
  <c r="AH42" i="1" s="1"/>
  <c r="AF42" i="1"/>
  <c r="AJ41" i="1"/>
  <c r="AI41" i="1"/>
  <c r="AK41" i="1" s="1"/>
  <c r="AG41" i="1"/>
  <c r="AH41" i="1" s="1"/>
  <c r="AF41" i="1"/>
  <c r="AJ40" i="1"/>
  <c r="AI40" i="1"/>
  <c r="AK40" i="1" s="1"/>
  <c r="AG40" i="1"/>
  <c r="AH40" i="1" s="1"/>
  <c r="AF40" i="1"/>
  <c r="AJ39" i="1"/>
  <c r="AI39" i="1"/>
  <c r="AK39" i="1" s="1"/>
  <c r="AH39" i="1"/>
  <c r="AG39" i="1"/>
  <c r="AF39" i="1"/>
  <c r="AJ38" i="1"/>
  <c r="AI38" i="1"/>
  <c r="AK38" i="1" s="1"/>
  <c r="AG38" i="1"/>
  <c r="AH38" i="1" s="1"/>
  <c r="AF38" i="1"/>
  <c r="AK37" i="1"/>
  <c r="AJ37" i="1"/>
  <c r="AI37" i="1"/>
  <c r="AG37" i="1"/>
  <c r="AH37" i="1" s="1"/>
  <c r="AF37" i="1"/>
  <c r="AJ36" i="1"/>
  <c r="AI36" i="1"/>
  <c r="AK36" i="1" s="1"/>
  <c r="AH36" i="1"/>
  <c r="AG36" i="1"/>
  <c r="AF36" i="1"/>
  <c r="AK35" i="1"/>
  <c r="AJ35" i="1"/>
  <c r="AI35" i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J32" i="1"/>
  <c r="AI32" i="1"/>
  <c r="AK32" i="1" s="1"/>
  <c r="AG32" i="1"/>
  <c r="AH32" i="1" s="1"/>
  <c r="AF32" i="1"/>
  <c r="AJ31" i="1"/>
  <c r="AI31" i="1"/>
  <c r="AK31" i="1" s="1"/>
  <c r="AH31" i="1"/>
  <c r="AG31" i="1"/>
  <c r="AF31" i="1"/>
  <c r="AJ30" i="1"/>
  <c r="AI30" i="1"/>
  <c r="AK30" i="1" s="1"/>
  <c r="AG30" i="1"/>
  <c r="AH30" i="1" s="1"/>
  <c r="AF30" i="1"/>
  <c r="AK29" i="1"/>
  <c r="AJ29" i="1"/>
  <c r="AI29" i="1"/>
  <c r="AG29" i="1"/>
  <c r="AH29" i="1" s="1"/>
  <c r="AF29" i="1"/>
  <c r="AJ28" i="1"/>
  <c r="AI28" i="1"/>
  <c r="AK28" i="1" s="1"/>
  <c r="AH28" i="1"/>
  <c r="AG28" i="1"/>
  <c r="AF28" i="1"/>
  <c r="AK27" i="1"/>
  <c r="AJ27" i="1"/>
  <c r="AI27" i="1"/>
  <c r="AG27" i="1"/>
  <c r="AH27" i="1" s="1"/>
  <c r="AF27" i="1"/>
  <c r="AJ26" i="1"/>
  <c r="AI26" i="1"/>
  <c r="AK26" i="1" s="1"/>
  <c r="AG26" i="1"/>
  <c r="AH26" i="1" s="1"/>
  <c r="AF26" i="1"/>
  <c r="AJ25" i="1"/>
  <c r="AI25" i="1"/>
  <c r="AK25" i="1" s="1"/>
  <c r="AG25" i="1"/>
  <c r="AH25" i="1" s="1"/>
  <c r="AF25" i="1"/>
  <c r="AJ24" i="1"/>
  <c r="AI24" i="1"/>
  <c r="AK24" i="1" s="1"/>
  <c r="AG24" i="1"/>
  <c r="AH24" i="1" s="1"/>
  <c r="AF24" i="1"/>
  <c r="AJ23" i="1"/>
  <c r="AI23" i="1"/>
  <c r="AK23" i="1" s="1"/>
  <c r="AH23" i="1"/>
  <c r="AG23" i="1"/>
  <c r="AF23" i="1"/>
  <c r="AJ22" i="1"/>
  <c r="AI22" i="1"/>
  <c r="AK22" i="1" s="1"/>
  <c r="AG22" i="1"/>
  <c r="AH22" i="1" s="1"/>
  <c r="AF22" i="1"/>
  <c r="AK21" i="1"/>
  <c r="AJ21" i="1"/>
  <c r="AI21" i="1"/>
  <c r="AG21" i="1"/>
  <c r="AH21" i="1" s="1"/>
  <c r="AF21" i="1"/>
  <c r="AJ20" i="1"/>
  <c r="AI20" i="1"/>
  <c r="AK20" i="1" s="1"/>
  <c r="AH20" i="1"/>
  <c r="AG20" i="1"/>
  <c r="AF20" i="1"/>
  <c r="AK19" i="1"/>
  <c r="AJ19" i="1"/>
  <c r="AI19" i="1"/>
  <c r="AG19" i="1"/>
  <c r="AH19" i="1" s="1"/>
  <c r="AF19" i="1"/>
  <c r="AJ18" i="1"/>
  <c r="AI18" i="1"/>
  <c r="AK18" i="1" s="1"/>
  <c r="AG18" i="1"/>
  <c r="AH18" i="1" s="1"/>
  <c r="AF18" i="1"/>
  <c r="AE18" i="1"/>
  <c r="AK17" i="1"/>
  <c r="AJ17" i="1"/>
  <c r="AI17" i="1"/>
  <c r="AG17" i="1"/>
  <c r="AH17" i="1" s="1"/>
  <c r="AF17" i="1"/>
  <c r="AE17" i="1"/>
  <c r="AJ16" i="1"/>
  <c r="AI16" i="1"/>
  <c r="AK16" i="1" s="1"/>
  <c r="AH16" i="1"/>
  <c r="AG16" i="1"/>
  <c r="AF16" i="1"/>
  <c r="AE16" i="1"/>
  <c r="AJ15" i="1"/>
  <c r="AI15" i="1"/>
  <c r="AK15" i="1" s="1"/>
  <c r="AG15" i="1"/>
  <c r="AH15" i="1" s="1"/>
  <c r="AF15" i="1"/>
  <c r="AE15" i="1"/>
  <c r="AJ14" i="1"/>
  <c r="AI14" i="1"/>
  <c r="AK14" i="1" s="1"/>
  <c r="AG14" i="1"/>
  <c r="AH14" i="1" s="1"/>
  <c r="AF14" i="1"/>
  <c r="AE14" i="1"/>
  <c r="AK13" i="1"/>
  <c r="AJ13" i="1"/>
  <c r="AI13" i="1"/>
  <c r="AG13" i="1"/>
  <c r="AH13" i="1" s="1"/>
  <c r="AF13" i="1"/>
  <c r="AE13" i="1"/>
  <c r="AS12" i="1"/>
  <c r="AT12" i="1" s="1"/>
  <c r="AH12" i="1"/>
  <c r="AI51" i="1" l="1"/>
  <c r="AK51" i="1" s="1"/>
  <c r="AF51" i="1"/>
  <c r="AJ51" i="1"/>
  <c r="AH50" i="1"/>
  <c r="AH51" i="1" s="1"/>
  <c r="E51" i="1"/>
  <c r="S51" i="1"/>
  <c r="Q51" i="1"/>
  <c r="G51" i="1"/>
  <c r="F51" i="1"/>
  <c r="L58" i="1"/>
  <c r="L57" i="1"/>
  <c r="L56" i="1"/>
  <c r="L55" i="1"/>
  <c r="F56" i="1" l="1"/>
  <c r="I35" i="1"/>
  <c r="L35" i="1" s="1"/>
  <c r="N35" i="1" s="1"/>
  <c r="J35" i="1"/>
  <c r="K35" i="1" s="1"/>
  <c r="M35" i="1"/>
  <c r="I36" i="1"/>
  <c r="L36" i="1" s="1"/>
  <c r="N36" i="1" s="1"/>
  <c r="J36" i="1"/>
  <c r="K36" i="1" s="1"/>
  <c r="M36" i="1"/>
  <c r="I37" i="1"/>
  <c r="J37" i="1"/>
  <c r="K37" i="1" s="1"/>
  <c r="L37" i="1"/>
  <c r="M37" i="1"/>
  <c r="I38" i="1"/>
  <c r="L38" i="1" s="1"/>
  <c r="N38" i="1" s="1"/>
  <c r="J38" i="1"/>
  <c r="K38" i="1" s="1"/>
  <c r="M38" i="1"/>
  <c r="I39" i="1"/>
  <c r="J39" i="1"/>
  <c r="K39" i="1" s="1"/>
  <c r="L39" i="1"/>
  <c r="N39" i="1" s="1"/>
  <c r="M39" i="1"/>
  <c r="I40" i="1"/>
  <c r="L40" i="1" s="1"/>
  <c r="N40" i="1" s="1"/>
  <c r="J40" i="1"/>
  <c r="K40" i="1" s="1"/>
  <c r="M40" i="1"/>
  <c r="I41" i="1"/>
  <c r="L41" i="1" s="1"/>
  <c r="J41" i="1"/>
  <c r="K41" i="1" s="1"/>
  <c r="M4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2" i="1"/>
  <c r="I43" i="1"/>
  <c r="I44" i="1"/>
  <c r="I45" i="1"/>
  <c r="I46" i="1"/>
  <c r="L46" i="1" s="1"/>
  <c r="I47" i="1"/>
  <c r="L47" i="1" s="1"/>
  <c r="N47" i="1" s="1"/>
  <c r="I48" i="1"/>
  <c r="L48" i="1" s="1"/>
  <c r="N48" i="1" s="1"/>
  <c r="I49" i="1"/>
  <c r="L49" i="1" s="1"/>
  <c r="J46" i="1"/>
  <c r="K46" i="1" s="1"/>
  <c r="M46" i="1"/>
  <c r="J47" i="1"/>
  <c r="K47" i="1" s="1"/>
  <c r="M47" i="1"/>
  <c r="J48" i="1"/>
  <c r="K48" i="1" s="1"/>
  <c r="M48" i="1"/>
  <c r="J49" i="1"/>
  <c r="K49" i="1" s="1"/>
  <c r="M49" i="1"/>
  <c r="N41" i="1" l="1"/>
  <c r="N37" i="1"/>
  <c r="N46" i="1"/>
  <c r="N49" i="1"/>
  <c r="J19" i="1" l="1"/>
  <c r="K19" i="1" s="1"/>
  <c r="L19" i="1"/>
  <c r="M19" i="1"/>
  <c r="J20" i="1"/>
  <c r="K20" i="1" s="1"/>
  <c r="L20" i="1"/>
  <c r="M20" i="1"/>
  <c r="J21" i="1"/>
  <c r="K21" i="1" s="1"/>
  <c r="L21" i="1"/>
  <c r="M21" i="1"/>
  <c r="J22" i="1"/>
  <c r="K22" i="1" s="1"/>
  <c r="L22" i="1"/>
  <c r="M22" i="1"/>
  <c r="J23" i="1"/>
  <c r="K23" i="1" s="1"/>
  <c r="L23" i="1"/>
  <c r="M23" i="1"/>
  <c r="J24" i="1"/>
  <c r="K24" i="1" s="1"/>
  <c r="L24" i="1"/>
  <c r="N24" i="1" s="1"/>
  <c r="M24" i="1"/>
  <c r="J25" i="1"/>
  <c r="K25" i="1" s="1"/>
  <c r="L25" i="1"/>
  <c r="M25" i="1"/>
  <c r="J26" i="1"/>
  <c r="K26" i="1" s="1"/>
  <c r="L26" i="1"/>
  <c r="M26" i="1"/>
  <c r="J27" i="1"/>
  <c r="K27" i="1" s="1"/>
  <c r="L27" i="1"/>
  <c r="M27" i="1"/>
  <c r="J28" i="1"/>
  <c r="K28" i="1" s="1"/>
  <c r="L28" i="1"/>
  <c r="N28" i="1" s="1"/>
  <c r="M28" i="1"/>
  <c r="J29" i="1"/>
  <c r="K29" i="1" s="1"/>
  <c r="L29" i="1"/>
  <c r="M29" i="1"/>
  <c r="J30" i="1"/>
  <c r="K30" i="1" s="1"/>
  <c r="L30" i="1"/>
  <c r="M30" i="1"/>
  <c r="J31" i="1"/>
  <c r="K31" i="1" s="1"/>
  <c r="L31" i="1"/>
  <c r="M31" i="1"/>
  <c r="J32" i="1"/>
  <c r="K32" i="1" s="1"/>
  <c r="L32" i="1"/>
  <c r="N32" i="1" s="1"/>
  <c r="M32" i="1"/>
  <c r="J33" i="1"/>
  <c r="K33" i="1" s="1"/>
  <c r="L33" i="1"/>
  <c r="M33" i="1"/>
  <c r="J34" i="1"/>
  <c r="K34" i="1" s="1"/>
  <c r="L34" i="1"/>
  <c r="M34" i="1"/>
  <c r="J42" i="1"/>
  <c r="K42" i="1" s="1"/>
  <c r="L42" i="1"/>
  <c r="M42" i="1"/>
  <c r="J43" i="1"/>
  <c r="K43" i="1" s="1"/>
  <c r="L43" i="1"/>
  <c r="N43" i="1" s="1"/>
  <c r="M43" i="1"/>
  <c r="J44" i="1"/>
  <c r="K44" i="1" s="1"/>
  <c r="L44" i="1"/>
  <c r="M44" i="1"/>
  <c r="J45" i="1"/>
  <c r="K45" i="1" s="1"/>
  <c r="L45" i="1"/>
  <c r="M45" i="1"/>
  <c r="J14" i="1"/>
  <c r="K14" i="1" s="1"/>
  <c r="M14" i="1"/>
  <c r="N20" i="1" l="1"/>
  <c r="N33" i="1"/>
  <c r="N25" i="1"/>
  <c r="N45" i="1"/>
  <c r="N34" i="1"/>
  <c r="N30" i="1"/>
  <c r="N26" i="1"/>
  <c r="N22" i="1"/>
  <c r="N42" i="1"/>
  <c r="N31" i="1"/>
  <c r="N27" i="1"/>
  <c r="N23" i="1"/>
  <c r="N19" i="1"/>
  <c r="N44" i="1"/>
  <c r="N29" i="1"/>
  <c r="N21" i="1"/>
  <c r="V12" i="1"/>
  <c r="W12" i="1" s="1"/>
  <c r="K12" i="1" l="1"/>
  <c r="I50" i="1" l="1"/>
  <c r="L50" i="1" s="1"/>
  <c r="N50" i="1" s="1"/>
  <c r="M15" i="1"/>
  <c r="M16" i="1"/>
  <c r="M17" i="1"/>
  <c r="M18" i="1"/>
  <c r="M50" i="1"/>
  <c r="M13" i="1"/>
  <c r="J15" i="1"/>
  <c r="K15" i="1" s="1"/>
  <c r="J16" i="1"/>
  <c r="K16" i="1" s="1"/>
  <c r="J17" i="1"/>
  <c r="K17" i="1" s="1"/>
  <c r="J18" i="1"/>
  <c r="K18" i="1" s="1"/>
  <c r="J50" i="1"/>
  <c r="J13" i="1"/>
  <c r="K13" i="1" s="1"/>
  <c r="K50" i="1" l="1"/>
  <c r="K51" i="1" s="1"/>
  <c r="J51" i="1"/>
  <c r="F59" i="1" s="1"/>
  <c r="M51" i="1"/>
  <c r="H50" i="1" l="1"/>
  <c r="I18" i="1"/>
  <c r="L18" i="1" s="1"/>
  <c r="N18" i="1" s="1"/>
  <c r="H18" i="1"/>
  <c r="I17" i="1"/>
  <c r="L17" i="1" s="1"/>
  <c r="N17" i="1" s="1"/>
  <c r="H17" i="1"/>
  <c r="I16" i="1"/>
  <c r="L16" i="1" s="1"/>
  <c r="N16" i="1" s="1"/>
  <c r="H16" i="1"/>
  <c r="I15" i="1"/>
  <c r="L15" i="1" s="1"/>
  <c r="N15" i="1" s="1"/>
  <c r="H15" i="1"/>
  <c r="I14" i="1"/>
  <c r="L14" i="1" s="1"/>
  <c r="H14" i="1"/>
  <c r="I13" i="1"/>
  <c r="H13" i="1"/>
  <c r="L13" i="1" l="1"/>
  <c r="N13" i="1" s="1"/>
  <c r="I51" i="1"/>
  <c r="N14" i="1"/>
  <c r="L51" i="1" l="1"/>
  <c r="N51" i="1" s="1"/>
</calcChain>
</file>

<file path=xl/sharedStrings.xml><?xml version="1.0" encoding="utf-8"?>
<sst xmlns="http://schemas.openxmlformats.org/spreadsheetml/2006/main" count="118" uniqueCount="65">
  <si>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</si>
  <si>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</si>
  <si>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</si>
  <si>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</si>
  <si>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</si>
  <si>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</si>
  <si>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</si>
  <si>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</si>
  <si>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</si>
  <si>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</si>
  <si>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</si>
  <si>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</si>
  <si>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</si>
  <si>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</si>
  <si>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</si>
  <si>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</si>
  <si>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</si>
  <si>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</si>
  <si>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</si>
  <si>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</si>
  <si>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</si>
  <si>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</si>
  <si>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</si>
  <si>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</si>
  <si>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</si>
  <si>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</si>
  <si>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</si>
  <si>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</si>
  <si>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</si>
  <si>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</si>
  <si>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</si>
  <si>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</si>
  <si>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</si>
  <si>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</si>
  <si>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</si>
  <si>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</si>
  <si>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</si>
  <si>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</si>
  <si>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</si>
  <si>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</si>
  <si>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</si>
  <si>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</si>
  <si>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</si>
  <si>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</si>
  <si>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</si>
  <si>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</si>
  <si>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</si>
  <si>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</si>
  <si>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</si>
  <si>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</si>
  <si>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</si>
  <si>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</si>
  <si>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</si>
  <si>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</si>
  <si>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Test 4/29/15</t>
  </si>
  <si>
    <t xml:space="preserve">Routing:   WASH     </t>
  </si>
  <si>
    <t>4-4-B-BLNK</t>
  </si>
  <si>
    <t>A02071-0034</t>
  </si>
  <si>
    <t>WASH</t>
  </si>
  <si>
    <t>Machine # H3</t>
  </si>
  <si>
    <t>WAD</t>
  </si>
  <si>
    <t>Hand drilled nozzles</t>
  </si>
  <si>
    <t>DM</t>
  </si>
  <si>
    <t>JOB OUT</t>
  </si>
  <si>
    <t>NO PARTS AT MACH-MR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</si>
</sst>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0" fillId="0" borderId="41" xfId="0" applyFont="1" applyBorder="1" applyAlignment="1">
      <alignment horizontal="righ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C45" sqref="C45"/>
    </sheetView>
  </sheetViews>
  <sheetFormatPr defaultColWidth="9.109375" defaultRowHeight="14.4" x14ac:dyDescent="0.3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88671875" style="1" customWidth="1"/>
    <col min="15" max="15" width="6.109375" style="1" customWidth="1"/>
    <col min="16" max="16" width="2.6640625" style="19" hidden="1" customWidth="1"/>
    <col min="17" max="17" width="5.33203125" style="1" customWidth="1"/>
    <col min="18" max="18" width="4.5546875" style="19" customWidth="1"/>
    <col min="19" max="20" width="5.33203125" style="1" customWidth="1"/>
    <col min="21" max="22" width="4.44140625" style="1" customWidth="1"/>
    <col min="23" max="23" width="6.109375" style="1" customWidth="1"/>
    <col min="24" max="24" width="2.88671875" style="82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88671875" style="1" customWidth="1"/>
    <col min="38" max="38" width="6.109375" style="1" customWidth="1"/>
    <col min="39" max="39" width="0" style="1" hidden="1" customWidth="1"/>
    <col min="40" max="40" width="5.33203125" style="1" customWidth="1"/>
    <col min="41" max="41" width="4.5546875" style="1" customWidth="1"/>
    <col min="42" max="43" width="5.33203125" style="1" customWidth="1"/>
    <col min="44" max="45" width="4.44140625" style="1" customWidth="1"/>
    <col min="46" max="46" width="6.109375" style="1" customWidth="1"/>
    <col min="47" max="16384" width="9.109375" style="1"/>
  </cols>
  <sheetData>
    <row r="1" spans="2:46" ht="22.5" customHeight="1" x14ac:dyDescent="0.3">
      <c r="B1" s="20"/>
      <c r="C1" s="123" t="s">
        <v>50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52"/>
      <c r="W1" s="21"/>
      <c r="Y1" s="20"/>
      <c r="Z1" s="123" t="s">
        <v>50</v>
      </c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77"/>
      <c r="AT1" s="21"/>
    </row>
    <row r="2" spans="2:46" ht="19.5" customHeight="1" x14ac:dyDescent="0.3">
      <c r="B2" s="126" t="s">
        <v>24</v>
      </c>
      <c r="C2" s="127"/>
      <c r="D2" s="51"/>
      <c r="E2" s="128" t="s">
        <v>56</v>
      </c>
      <c r="F2" s="129"/>
      <c r="G2" s="130"/>
      <c r="H2" s="22"/>
      <c r="I2" s="2"/>
      <c r="J2" s="124" t="s">
        <v>0</v>
      </c>
      <c r="K2" s="125"/>
      <c r="L2" s="54"/>
      <c r="M2" s="22"/>
      <c r="N2" s="22"/>
      <c r="O2" s="22"/>
      <c r="P2" s="22"/>
      <c r="Q2" s="22"/>
      <c r="R2" s="134" t="s">
        <v>48</v>
      </c>
      <c r="S2" s="135"/>
      <c r="T2" s="136"/>
      <c r="U2" s="124"/>
      <c r="V2" s="127"/>
      <c r="W2" s="131"/>
      <c r="Y2" s="126" t="s">
        <v>24</v>
      </c>
      <c r="Z2" s="127"/>
      <c r="AA2" s="76"/>
      <c r="AB2" s="144"/>
      <c r="AC2" s="145"/>
      <c r="AD2" s="146"/>
      <c r="AE2" s="22"/>
      <c r="AF2" s="2"/>
      <c r="AG2" s="124" t="s">
        <v>0</v>
      </c>
      <c r="AH2" s="125"/>
      <c r="AI2" s="54"/>
      <c r="AJ2" s="22"/>
      <c r="AK2" s="22"/>
      <c r="AL2" s="22"/>
      <c r="AM2" s="22"/>
      <c r="AN2" s="22"/>
      <c r="AO2" s="134" t="s">
        <v>48</v>
      </c>
      <c r="AP2" s="135"/>
      <c r="AQ2" s="136"/>
      <c r="AR2" s="124"/>
      <c r="AS2" s="127"/>
      <c r="AT2" s="131"/>
    </row>
    <row r="3" spans="2:46" ht="19.5" customHeight="1" x14ac:dyDescent="0.3">
      <c r="B3" s="126" t="s">
        <v>22</v>
      </c>
      <c r="C3" s="127"/>
      <c r="D3" s="50"/>
      <c r="E3" s="144">
        <v>380328</v>
      </c>
      <c r="F3" s="145"/>
      <c r="G3" s="146"/>
      <c r="H3" s="22"/>
      <c r="I3" s="23"/>
      <c r="J3" s="124" t="s">
        <v>25</v>
      </c>
      <c r="K3" s="125"/>
      <c r="L3" s="124" t="s">
        <v>57</v>
      </c>
      <c r="M3" s="127"/>
      <c r="N3" s="127"/>
      <c r="O3" s="125"/>
      <c r="P3" s="22"/>
      <c r="Q3" s="22"/>
      <c r="R3" s="137"/>
      <c r="S3" s="138"/>
      <c r="T3" s="139"/>
      <c r="U3" s="124"/>
      <c r="V3" s="127"/>
      <c r="W3" s="131"/>
      <c r="Y3" s="126" t="s">
        <v>22</v>
      </c>
      <c r="Z3" s="127"/>
      <c r="AA3" s="79"/>
      <c r="AB3" s="144"/>
      <c r="AC3" s="145"/>
      <c r="AD3" s="146"/>
      <c r="AE3" s="22"/>
      <c r="AF3" s="23"/>
      <c r="AG3" s="124" t="s">
        <v>25</v>
      </c>
      <c r="AH3" s="125"/>
      <c r="AI3" s="124"/>
      <c r="AJ3" s="127"/>
      <c r="AK3" s="127"/>
      <c r="AL3" s="125"/>
      <c r="AM3" s="22"/>
      <c r="AN3" s="22"/>
      <c r="AO3" s="137"/>
      <c r="AP3" s="138"/>
      <c r="AQ3" s="139"/>
      <c r="AR3" s="124"/>
      <c r="AS3" s="127"/>
      <c r="AT3" s="131"/>
    </row>
    <row r="4" spans="2:46" ht="19.5" customHeight="1" x14ac:dyDescent="0.3">
      <c r="B4" s="143" t="s">
        <v>23</v>
      </c>
      <c r="C4" s="136"/>
      <c r="D4" s="50"/>
      <c r="E4" s="134">
        <v>500</v>
      </c>
      <c r="F4" s="135"/>
      <c r="G4" s="136"/>
      <c r="H4" s="22"/>
      <c r="I4" s="24"/>
      <c r="J4" s="132"/>
      <c r="K4" s="132"/>
      <c r="L4" s="132"/>
      <c r="M4" s="132"/>
      <c r="N4" s="132"/>
      <c r="O4" s="132"/>
      <c r="P4" s="25"/>
      <c r="Q4" s="25"/>
      <c r="R4" s="140"/>
      <c r="S4" s="141"/>
      <c r="T4" s="142"/>
      <c r="U4" s="132"/>
      <c r="V4" s="132"/>
      <c r="W4" s="133"/>
      <c r="Y4" s="143" t="s">
        <v>23</v>
      </c>
      <c r="Z4" s="136"/>
      <c r="AA4" s="79"/>
      <c r="AB4" s="134"/>
      <c r="AC4" s="135"/>
      <c r="AD4" s="136"/>
      <c r="AE4" s="22"/>
      <c r="AF4" s="24"/>
      <c r="AG4" s="132"/>
      <c r="AH4" s="132"/>
      <c r="AI4" s="132"/>
      <c r="AJ4" s="132"/>
      <c r="AK4" s="132"/>
      <c r="AL4" s="132"/>
      <c r="AM4" s="25"/>
      <c r="AN4" s="25"/>
      <c r="AO4" s="140"/>
      <c r="AP4" s="141"/>
      <c r="AQ4" s="142"/>
      <c r="AR4" s="132"/>
      <c r="AS4" s="132"/>
      <c r="AT4" s="133"/>
    </row>
    <row r="5" spans="2:46" ht="6.75" customHeight="1" x14ac:dyDescent="0.3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 x14ac:dyDescent="0.3">
      <c r="B6" s="155" t="s">
        <v>51</v>
      </c>
      <c r="C6" s="156"/>
      <c r="D6" s="156"/>
      <c r="E6" s="157"/>
      <c r="F6" s="158"/>
      <c r="G6" s="157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5" t="s">
        <v>51</v>
      </c>
      <c r="Z6" s="156"/>
      <c r="AA6" s="156"/>
      <c r="AB6" s="157"/>
      <c r="AC6" s="158"/>
      <c r="AD6" s="157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 x14ac:dyDescent="0.3">
      <c r="B7" s="162" t="s">
        <v>49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4"/>
      <c r="P7" s="25"/>
      <c r="Q7" s="25"/>
      <c r="R7" s="83" t="s">
        <v>53</v>
      </c>
      <c r="S7" s="84"/>
      <c r="T7" s="84"/>
      <c r="U7" s="84"/>
      <c r="V7" s="84"/>
      <c r="W7" s="85"/>
      <c r="Y7" s="162" t="s">
        <v>49</v>
      </c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4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 x14ac:dyDescent="0.3">
      <c r="B8" s="143" t="s">
        <v>58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25"/>
      <c r="Q8" s="25"/>
      <c r="R8" s="86"/>
      <c r="S8" s="87"/>
      <c r="T8" s="87"/>
      <c r="U8" s="87"/>
      <c r="V8" s="87"/>
      <c r="W8" s="88"/>
      <c r="Y8" s="143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 x14ac:dyDescent="0.35">
      <c r="B9" s="165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67"/>
      <c r="P9" s="55"/>
      <c r="Q9" s="55"/>
      <c r="R9" s="166"/>
      <c r="S9" s="166"/>
      <c r="T9" s="166"/>
      <c r="U9" s="187"/>
      <c r="V9" s="187"/>
      <c r="W9" s="188"/>
      <c r="Y9" s="165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7"/>
      <c r="AM9" s="55"/>
      <c r="AN9" s="55"/>
      <c r="AO9" s="166"/>
      <c r="AP9" s="166"/>
      <c r="AQ9" s="166"/>
      <c r="AR9" s="187"/>
      <c r="AS9" s="187"/>
      <c r="AT9" s="188"/>
    </row>
    <row r="10" spans="2:46" ht="20.25" customHeight="1" x14ac:dyDescent="0.3">
      <c r="B10" s="189" t="s">
        <v>2</v>
      </c>
      <c r="C10" s="151" t="s">
        <v>3</v>
      </c>
      <c r="D10" s="147" t="s">
        <v>4</v>
      </c>
      <c r="E10" s="147" t="s">
        <v>5</v>
      </c>
      <c r="F10" s="151" t="s">
        <v>6</v>
      </c>
      <c r="G10" s="147" t="s">
        <v>16</v>
      </c>
      <c r="H10" s="193" t="s">
        <v>7</v>
      </c>
      <c r="I10" s="193" t="s">
        <v>8</v>
      </c>
      <c r="J10" s="193" t="s">
        <v>30</v>
      </c>
      <c r="K10" s="193" t="s">
        <v>9</v>
      </c>
      <c r="L10" s="193" t="s">
        <v>10</v>
      </c>
      <c r="M10" s="193" t="s">
        <v>11</v>
      </c>
      <c r="N10" s="195" t="s">
        <v>17</v>
      </c>
      <c r="O10" s="196"/>
      <c r="P10" s="147"/>
      <c r="Q10" s="147" t="s">
        <v>18</v>
      </c>
      <c r="R10" s="147" t="s">
        <v>26</v>
      </c>
      <c r="S10" s="147" t="s">
        <v>27</v>
      </c>
      <c r="T10" s="147" t="s">
        <v>21</v>
      </c>
      <c r="U10" s="149" t="s">
        <v>19</v>
      </c>
      <c r="V10" s="151" t="s">
        <v>28</v>
      </c>
      <c r="W10" s="153" t="s">
        <v>29</v>
      </c>
      <c r="Y10" s="189" t="s">
        <v>2</v>
      </c>
      <c r="Z10" s="151" t="s">
        <v>3</v>
      </c>
      <c r="AA10" s="147" t="s">
        <v>4</v>
      </c>
      <c r="AB10" s="147" t="s">
        <v>5</v>
      </c>
      <c r="AC10" s="151" t="s">
        <v>6</v>
      </c>
      <c r="AD10" s="147" t="s">
        <v>16</v>
      </c>
      <c r="AE10" s="193" t="s">
        <v>7</v>
      </c>
      <c r="AF10" s="193" t="s">
        <v>8</v>
      </c>
      <c r="AG10" s="193" t="s">
        <v>30</v>
      </c>
      <c r="AH10" s="193" t="s">
        <v>9</v>
      </c>
      <c r="AI10" s="193" t="s">
        <v>10</v>
      </c>
      <c r="AJ10" s="193" t="s">
        <v>11</v>
      </c>
      <c r="AK10" s="195" t="s">
        <v>17</v>
      </c>
      <c r="AL10" s="196"/>
      <c r="AM10" s="147"/>
      <c r="AN10" s="147" t="s">
        <v>18</v>
      </c>
      <c r="AO10" s="147" t="s">
        <v>26</v>
      </c>
      <c r="AP10" s="147" t="s">
        <v>27</v>
      </c>
      <c r="AQ10" s="147" t="s">
        <v>21</v>
      </c>
      <c r="AR10" s="149" t="s">
        <v>19</v>
      </c>
      <c r="AS10" s="151" t="s">
        <v>28</v>
      </c>
      <c r="AT10" s="153" t="s">
        <v>29</v>
      </c>
    </row>
    <row r="11" spans="2:46" ht="30.75" customHeight="1" thickBot="1" x14ac:dyDescent="0.35">
      <c r="B11" s="190"/>
      <c r="C11" s="191"/>
      <c r="D11" s="192"/>
      <c r="E11" s="192"/>
      <c r="F11" s="191"/>
      <c r="G11" s="192"/>
      <c r="H11" s="194"/>
      <c r="I11" s="194"/>
      <c r="J11" s="194"/>
      <c r="K11" s="194"/>
      <c r="L11" s="194"/>
      <c r="M11" s="194"/>
      <c r="N11" s="197"/>
      <c r="O11" s="198"/>
      <c r="P11" s="148"/>
      <c r="Q11" s="148"/>
      <c r="R11" s="148"/>
      <c r="S11" s="148"/>
      <c r="T11" s="148"/>
      <c r="U11" s="150"/>
      <c r="V11" s="152"/>
      <c r="W11" s="154"/>
      <c r="Y11" s="190"/>
      <c r="Z11" s="191"/>
      <c r="AA11" s="192"/>
      <c r="AB11" s="192"/>
      <c r="AC11" s="191"/>
      <c r="AD11" s="192"/>
      <c r="AE11" s="194"/>
      <c r="AF11" s="194"/>
      <c r="AG11" s="194"/>
      <c r="AH11" s="194"/>
      <c r="AI11" s="194"/>
      <c r="AJ11" s="194"/>
      <c r="AK11" s="197"/>
      <c r="AL11" s="198"/>
      <c r="AM11" s="148"/>
      <c r="AN11" s="148"/>
      <c r="AO11" s="148"/>
      <c r="AP11" s="148"/>
      <c r="AQ11" s="148"/>
      <c r="AR11" s="150"/>
      <c r="AS11" s="152"/>
      <c r="AT11" s="154"/>
    </row>
    <row r="12" spans="2:46" ht="15" customHeight="1" x14ac:dyDescent="0.3">
      <c r="B12" s="199" t="s">
        <v>59</v>
      </c>
      <c r="C12" s="200"/>
      <c r="D12" s="200"/>
      <c r="E12" s="200"/>
      <c r="F12" s="201"/>
      <c r="G12" s="41"/>
      <c r="H12" s="3"/>
      <c r="I12" s="3" t="s">
        <v>1</v>
      </c>
      <c r="J12" s="26">
        <v>0</v>
      </c>
      <c r="K12" s="26">
        <f>E$4</f>
        <v>500</v>
      </c>
      <c r="L12" s="159" t="s">
        <v>52</v>
      </c>
      <c r="M12" s="160"/>
      <c r="N12" s="159"/>
      <c r="O12" s="161"/>
      <c r="P12" s="64"/>
      <c r="Q12" s="64"/>
      <c r="R12" s="64"/>
      <c r="S12" s="65"/>
      <c r="T12" s="66"/>
      <c r="U12" s="66"/>
      <c r="V12" s="44">
        <f>SUM(F13:F50)</f>
        <v>0</v>
      </c>
      <c r="W12" s="45" t="str">
        <f>IF(V12=0,"",U12/V12)</f>
        <v/>
      </c>
      <c r="Y12" s="199" t="s">
        <v>37</v>
      </c>
      <c r="Z12" s="200"/>
      <c r="AA12" s="200"/>
      <c r="AB12" s="200"/>
      <c r="AC12" s="201"/>
      <c r="AD12" s="41"/>
      <c r="AE12" s="3"/>
      <c r="AF12" s="3" t="s">
        <v>1</v>
      </c>
      <c r="AG12" s="26">
        <v>0</v>
      </c>
      <c r="AH12" s="26">
        <f>AB$4</f>
        <v>0</v>
      </c>
      <c r="AI12" s="159" t="s">
        <v>52</v>
      </c>
      <c r="AJ12" s="160"/>
      <c r="AK12" s="159"/>
      <c r="AL12" s="161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 x14ac:dyDescent="0.3">
      <c r="B13" s="27">
        <v>42229</v>
      </c>
      <c r="C13" s="28" t="s">
        <v>60</v>
      </c>
      <c r="D13" s="28"/>
      <c r="E13" s="28">
        <v>3.6</v>
      </c>
      <c r="F13" s="29">
        <v>0</v>
      </c>
      <c r="G13" s="30">
        <v>166</v>
      </c>
      <c r="H13" s="4" t="e">
        <f>IF(G13="","",(IF(#REF!=0,"",(#REF!*G13*#REF!))))</f>
        <v>#REF!</v>
      </c>
      <c r="I13" s="5">
        <f t="shared" ref="I13:I50" si="0">IF(G13="","",(SUM(E13+F13+Q13)))</f>
        <v>3.6</v>
      </c>
      <c r="J13" s="6">
        <f>SUM(G$12:G13)</f>
        <v>166</v>
      </c>
      <c r="K13" s="6">
        <f>E$4-J13</f>
        <v>334</v>
      </c>
      <c r="L13" s="7">
        <f t="shared" ref="L13:L50" si="1">IF(G13="",0,$T$12*(I13-F13-Q13))</f>
        <v>0</v>
      </c>
      <c r="M13" s="4">
        <f>G13</f>
        <v>166</v>
      </c>
      <c r="N13" s="89" t="str">
        <f>IF(L13=0,"",(M13/L13))</f>
        <v/>
      </c>
      <c r="O13" s="90"/>
      <c r="P13" s="31"/>
      <c r="Q13" s="28">
        <v>0</v>
      </c>
      <c r="R13" s="28">
        <v>0</v>
      </c>
      <c r="S13" s="28">
        <v>0</v>
      </c>
      <c r="T13" s="175" t="s">
        <v>61</v>
      </c>
      <c r="U13" s="176"/>
      <c r="V13" s="176"/>
      <c r="W13" s="177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75"/>
      <c r="AR13" s="176"/>
      <c r="AS13" s="176"/>
      <c r="AT13" s="177"/>
    </row>
    <row r="14" spans="2:46" ht="15" customHeight="1" x14ac:dyDescent="0.3">
      <c r="B14" s="27">
        <v>42229</v>
      </c>
      <c r="C14" s="28" t="s">
        <v>62</v>
      </c>
      <c r="D14" s="28"/>
      <c r="E14" s="28">
        <v>7.6</v>
      </c>
      <c r="F14" s="32">
        <v>0</v>
      </c>
      <c r="G14" s="30">
        <v>219</v>
      </c>
      <c r="H14" s="4" t="e">
        <f>IF(G14="","",(IF(#REF!=0,"",(#REF!*G14*#REF!))))</f>
        <v>#REF!</v>
      </c>
      <c r="I14" s="5">
        <f t="shared" si="0"/>
        <v>7.6</v>
      </c>
      <c r="J14" s="6">
        <f>SUM(G$12:G14)</f>
        <v>385</v>
      </c>
      <c r="K14" s="6">
        <f>E$4-J14</f>
        <v>115</v>
      </c>
      <c r="L14" s="7">
        <f t="shared" si="1"/>
        <v>0</v>
      </c>
      <c r="M14" s="4">
        <f t="shared" ref="M14:M50" si="4">G14</f>
        <v>219</v>
      </c>
      <c r="N14" s="89" t="str">
        <f t="shared" ref="N14:N50" si="5">IF(L14=0,"",(M14/L14))</f>
        <v/>
      </c>
      <c r="O14" s="90"/>
      <c r="P14" s="31"/>
      <c r="Q14" s="28">
        <v>0</v>
      </c>
      <c r="R14" s="28">
        <v>0</v>
      </c>
      <c r="S14" s="28">
        <v>0</v>
      </c>
      <c r="T14" s="178" t="s">
        <v>63</v>
      </c>
      <c r="U14" s="179"/>
      <c r="V14" s="179"/>
      <c r="W14" s="180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75"/>
      <c r="AR14" s="176"/>
      <c r="AS14" s="176"/>
      <c r="AT14" s="177"/>
    </row>
    <row r="15" spans="2:46" ht="15" customHeight="1" x14ac:dyDescent="0.3">
      <c r="B15" s="27"/>
      <c r="C15" s="28"/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385</v>
      </c>
      <c r="K15" s="6">
        <f>E$4-J15</f>
        <v>115</v>
      </c>
      <c r="L15" s="7">
        <f t="shared" si="1"/>
        <v>0</v>
      </c>
      <c r="M15" s="4">
        <f t="shared" si="4"/>
        <v>0</v>
      </c>
      <c r="N15" s="89" t="str">
        <f t="shared" si="5"/>
        <v/>
      </c>
      <c r="O15" s="90"/>
      <c r="P15" s="31"/>
      <c r="Q15" s="46"/>
      <c r="R15" s="46"/>
      <c r="S15" s="46"/>
      <c r="T15" s="178" t="s">
        <v>64</v>
      </c>
      <c r="U15" s="179"/>
      <c r="V15" s="179"/>
      <c r="W15" s="180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78"/>
      <c r="AR15" s="179"/>
      <c r="AS15" s="179"/>
      <c r="AT15" s="180"/>
    </row>
    <row r="16" spans="2:46" ht="15" customHeight="1" x14ac:dyDescent="0.3">
      <c r="B16" s="9"/>
      <c r="C16" s="33"/>
      <c r="D16" s="48"/>
      <c r="E16" s="48"/>
      <c r="F16" s="10"/>
      <c r="G16" s="11"/>
      <c r="H16" s="4" t="str">
        <f>IF(G16="","",(IF(#REF!=0,"",(#REF!*G16*#REF!))))</f>
        <v/>
      </c>
      <c r="I16" s="5" t="str">
        <f t="shared" si="0"/>
        <v/>
      </c>
      <c r="J16" s="6">
        <f>SUM(G$12:G16)</f>
        <v>385</v>
      </c>
      <c r="K16" s="6">
        <f t="shared" ref="K16:K50" si="8">E$4-J16</f>
        <v>115</v>
      </c>
      <c r="L16" s="7">
        <f t="shared" si="1"/>
        <v>0</v>
      </c>
      <c r="M16" s="4">
        <f t="shared" si="4"/>
        <v>0</v>
      </c>
      <c r="N16" s="89" t="str">
        <f t="shared" ref="N16:N18" si="9">IF(L16=0,"",(M16/L16))</f>
        <v/>
      </c>
      <c r="O16" s="90"/>
      <c r="P16" s="31"/>
      <c r="Q16" s="46"/>
      <c r="R16" s="46"/>
      <c r="S16" s="46"/>
      <c r="T16" s="175"/>
      <c r="U16" s="176"/>
      <c r="V16" s="176"/>
      <c r="W16" s="177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75"/>
      <c r="AR16" s="176"/>
      <c r="AS16" s="176"/>
      <c r="AT16" s="177"/>
    </row>
    <row r="17" spans="2:46" ht="15" customHeight="1" x14ac:dyDescent="0.3">
      <c r="B17" s="9"/>
      <c r="C17" s="34"/>
      <c r="D17" s="48"/>
      <c r="E17" s="48"/>
      <c r="F17" s="10"/>
      <c r="G17" s="11"/>
      <c r="H17" s="4" t="str">
        <f>IF(G17="","",(IF(#REF!=0,"",(#REF!*G17*#REF!))))</f>
        <v/>
      </c>
      <c r="I17" s="5" t="str">
        <f t="shared" si="0"/>
        <v/>
      </c>
      <c r="J17" s="6">
        <f>SUM(G$12:G17)</f>
        <v>385</v>
      </c>
      <c r="K17" s="6">
        <f t="shared" si="8"/>
        <v>115</v>
      </c>
      <c r="L17" s="7">
        <f t="shared" si="1"/>
        <v>0</v>
      </c>
      <c r="M17" s="4">
        <f t="shared" si="4"/>
        <v>0</v>
      </c>
      <c r="N17" s="89" t="str">
        <f t="shared" si="9"/>
        <v/>
      </c>
      <c r="O17" s="90"/>
      <c r="P17" s="31"/>
      <c r="Q17" s="46"/>
      <c r="R17" s="46"/>
      <c r="S17" s="46"/>
      <c r="T17" s="175"/>
      <c r="U17" s="176"/>
      <c r="V17" s="176"/>
      <c r="W17" s="177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75"/>
      <c r="AR17" s="176"/>
      <c r="AS17" s="176"/>
      <c r="AT17" s="177"/>
    </row>
    <row r="18" spans="2:46" ht="15" customHeight="1" x14ac:dyDescent="0.3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385</v>
      </c>
      <c r="K18" s="6">
        <f t="shared" si="8"/>
        <v>115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4"/>
      <c r="U18" s="95"/>
      <c r="V18" s="95"/>
      <c r="W18" s="96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 x14ac:dyDescent="0.3">
      <c r="B19" s="9"/>
      <c r="C19" s="49"/>
      <c r="D19" s="47"/>
      <c r="E19" s="46"/>
      <c r="F19" s="46"/>
      <c r="G19" s="11"/>
      <c r="H19" s="4"/>
      <c r="I19" s="5" t="str">
        <f t="shared" si="0"/>
        <v/>
      </c>
      <c r="J19" s="6">
        <f>SUM(G$12:G19)</f>
        <v>385</v>
      </c>
      <c r="K19" s="6">
        <f t="shared" ref="K19:K45" si="11">E$4-J19</f>
        <v>115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/>
      <c r="T19" s="94"/>
      <c r="U19" s="95"/>
      <c r="V19" s="95"/>
      <c r="W19" s="96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 x14ac:dyDescent="0.3">
      <c r="B20" s="9"/>
      <c r="C20" s="49"/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385</v>
      </c>
      <c r="K20" s="6">
        <f t="shared" si="11"/>
        <v>115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/>
      <c r="T20" s="94"/>
      <c r="U20" s="95"/>
      <c r="V20" s="95"/>
      <c r="W20" s="96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 x14ac:dyDescent="0.3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385</v>
      </c>
      <c r="K21" s="6">
        <f t="shared" si="11"/>
        <v>115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 x14ac:dyDescent="0.3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385</v>
      </c>
      <c r="K22" s="6">
        <f t="shared" si="11"/>
        <v>115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4"/>
      <c r="U22" s="95"/>
      <c r="V22" s="95"/>
      <c r="W22" s="96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 x14ac:dyDescent="0.3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385</v>
      </c>
      <c r="K23" s="6">
        <f t="shared" si="11"/>
        <v>115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4"/>
      <c r="U23" s="95"/>
      <c r="V23" s="95"/>
      <c r="W23" s="96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 x14ac:dyDescent="0.3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385</v>
      </c>
      <c r="K24" s="6">
        <f t="shared" si="11"/>
        <v>115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4"/>
      <c r="U24" s="95"/>
      <c r="V24" s="95"/>
      <c r="W24" s="96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 x14ac:dyDescent="0.3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385</v>
      </c>
      <c r="K25" s="6">
        <f t="shared" si="11"/>
        <v>115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4"/>
      <c r="U25" s="95"/>
      <c r="V25" s="95"/>
      <c r="W25" s="96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 x14ac:dyDescent="0.3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385</v>
      </c>
      <c r="K26" s="6">
        <f t="shared" si="11"/>
        <v>115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4"/>
      <c r="U26" s="95"/>
      <c r="V26" s="95"/>
      <c r="W26" s="96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 x14ac:dyDescent="0.3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385</v>
      </c>
      <c r="K27" s="6">
        <f t="shared" si="11"/>
        <v>115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4"/>
      <c r="U27" s="95"/>
      <c r="V27" s="95"/>
      <c r="W27" s="96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 x14ac:dyDescent="0.3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385</v>
      </c>
      <c r="K28" s="6">
        <f t="shared" si="11"/>
        <v>115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4"/>
      <c r="U28" s="95"/>
      <c r="V28" s="95"/>
      <c r="W28" s="96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 x14ac:dyDescent="0.3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385</v>
      </c>
      <c r="K29" s="6">
        <f t="shared" si="11"/>
        <v>115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4"/>
      <c r="U29" s="95"/>
      <c r="V29" s="95"/>
      <c r="W29" s="96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 x14ac:dyDescent="0.3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385</v>
      </c>
      <c r="K30" s="6">
        <f t="shared" si="11"/>
        <v>115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4"/>
      <c r="U30" s="95"/>
      <c r="V30" s="95"/>
      <c r="W30" s="96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 x14ac:dyDescent="0.3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385</v>
      </c>
      <c r="K31" s="6">
        <f t="shared" si="11"/>
        <v>115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4"/>
      <c r="U31" s="95"/>
      <c r="V31" s="95"/>
      <c r="W31" s="96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 x14ac:dyDescent="0.3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385</v>
      </c>
      <c r="K32" s="6">
        <f t="shared" si="11"/>
        <v>115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4"/>
      <c r="U32" s="95"/>
      <c r="V32" s="95"/>
      <c r="W32" s="96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 x14ac:dyDescent="0.3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385</v>
      </c>
      <c r="K33" s="6">
        <f t="shared" si="11"/>
        <v>115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4"/>
      <c r="U33" s="95"/>
      <c r="V33" s="95"/>
      <c r="W33" s="96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 x14ac:dyDescent="0.3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385</v>
      </c>
      <c r="K34" s="6">
        <f t="shared" si="11"/>
        <v>115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4"/>
      <c r="U34" s="95"/>
      <c r="V34" s="95"/>
      <c r="W34" s="96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 x14ac:dyDescent="0.3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385</v>
      </c>
      <c r="K35" s="6">
        <f t="shared" ref="K35:K41" si="17">E$4-J35</f>
        <v>115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4"/>
      <c r="U35" s="95"/>
      <c r="V35" s="95"/>
      <c r="W35" s="96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 x14ac:dyDescent="0.3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385</v>
      </c>
      <c r="K36" s="6">
        <f t="shared" si="17"/>
        <v>115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4"/>
      <c r="U36" s="95"/>
      <c r="V36" s="95"/>
      <c r="W36" s="96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 x14ac:dyDescent="0.3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385</v>
      </c>
      <c r="K37" s="6">
        <f t="shared" si="17"/>
        <v>115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4"/>
      <c r="U37" s="95"/>
      <c r="V37" s="95"/>
      <c r="W37" s="96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 x14ac:dyDescent="0.3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385</v>
      </c>
      <c r="K38" s="6">
        <f t="shared" si="17"/>
        <v>115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4"/>
      <c r="U38" s="95"/>
      <c r="V38" s="95"/>
      <c r="W38" s="96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 x14ac:dyDescent="0.3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385</v>
      </c>
      <c r="K39" s="6">
        <f t="shared" si="17"/>
        <v>115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4"/>
      <c r="U39" s="95"/>
      <c r="V39" s="95"/>
      <c r="W39" s="96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 x14ac:dyDescent="0.3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385</v>
      </c>
      <c r="K40" s="6">
        <f t="shared" si="17"/>
        <v>115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4"/>
      <c r="U40" s="95"/>
      <c r="V40" s="95"/>
      <c r="W40" s="96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 x14ac:dyDescent="0.3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385</v>
      </c>
      <c r="K41" s="6">
        <f t="shared" si="17"/>
        <v>115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4"/>
      <c r="U41" s="95"/>
      <c r="V41" s="95"/>
      <c r="W41" s="96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 x14ac:dyDescent="0.3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385</v>
      </c>
      <c r="K42" s="6">
        <f t="shared" si="11"/>
        <v>115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4"/>
      <c r="U42" s="95"/>
      <c r="V42" s="95"/>
      <c r="W42" s="96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 x14ac:dyDescent="0.3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385</v>
      </c>
      <c r="K43" s="6">
        <f t="shared" si="11"/>
        <v>115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 x14ac:dyDescent="0.3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385</v>
      </c>
      <c r="K44" s="6">
        <f t="shared" si="11"/>
        <v>115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 x14ac:dyDescent="0.3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385</v>
      </c>
      <c r="K45" s="6">
        <f t="shared" si="11"/>
        <v>115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 x14ac:dyDescent="0.3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385</v>
      </c>
      <c r="K46" s="6">
        <f t="shared" ref="K46:K49" si="23">E$4-J46</f>
        <v>115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 x14ac:dyDescent="0.3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385</v>
      </c>
      <c r="K47" s="6">
        <f t="shared" si="23"/>
        <v>115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 x14ac:dyDescent="0.3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385</v>
      </c>
      <c r="K48" s="6">
        <f t="shared" si="23"/>
        <v>115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 x14ac:dyDescent="0.3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385</v>
      </c>
      <c r="K49" s="6">
        <f t="shared" si="23"/>
        <v>115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 x14ac:dyDescent="0.3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385</v>
      </c>
      <c r="K50" s="6">
        <f t="shared" si="8"/>
        <v>115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 x14ac:dyDescent="0.3">
      <c r="B51" s="105" t="s">
        <v>20</v>
      </c>
      <c r="C51" s="106"/>
      <c r="D51" s="43"/>
      <c r="E51" s="56">
        <f>SUM(E13:E50)</f>
        <v>11.2</v>
      </c>
      <c r="F51" s="56">
        <f>SUM(F13:F50)</f>
        <v>0</v>
      </c>
      <c r="G51" s="56">
        <f>SUM(G13:G50)</f>
        <v>385</v>
      </c>
      <c r="H51" s="57"/>
      <c r="I51" s="56">
        <f>SUM(I13:I50)</f>
        <v>11.2</v>
      </c>
      <c r="J51" s="58">
        <f>J50</f>
        <v>385</v>
      </c>
      <c r="K51" s="58">
        <f>K50</f>
        <v>115</v>
      </c>
      <c r="L51" s="59">
        <f>SUM(L13:L50)</f>
        <v>0</v>
      </c>
      <c r="M51" s="57">
        <f>SUM(M13:M50)</f>
        <v>385</v>
      </c>
      <c r="N51" s="202" t="str">
        <f>IF(L51&lt;&gt;0,SUM(M51/L51),"")</f>
        <v/>
      </c>
      <c r="O51" s="203"/>
      <c r="P51" s="60"/>
      <c r="Q51" s="56">
        <f>SUM(Q13:Q50)</f>
        <v>0</v>
      </c>
      <c r="R51" s="59"/>
      <c r="S51" s="59">
        <f>SUM(S13:S50)</f>
        <v>0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2" t="str">
        <f>IF(AI51&lt;&gt;0,SUM(AJ51/AI51),"")</f>
        <v/>
      </c>
      <c r="AL51" s="203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" thickBot="1" x14ac:dyDescent="0.35">
      <c r="B52" s="102" t="s">
        <v>55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 x14ac:dyDescent="0.3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 x14ac:dyDescent="0.3">
      <c r="B54" s="185" t="s">
        <v>39</v>
      </c>
      <c r="C54" s="186"/>
      <c r="D54" s="186"/>
      <c r="E54" s="186"/>
      <c r="F54" s="186"/>
      <c r="G54" s="186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5" t="s">
        <v>39</v>
      </c>
      <c r="Z54" s="186"/>
      <c r="AA54" s="186"/>
      <c r="AB54" s="186"/>
      <c r="AC54" s="186"/>
      <c r="AD54" s="186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 x14ac:dyDescent="0.3">
      <c r="B55" s="97" t="s">
        <v>40</v>
      </c>
      <c r="C55" s="98"/>
      <c r="D55" s="98"/>
      <c r="E55" s="98"/>
      <c r="F55" s="118">
        <v>382</v>
      </c>
      <c r="G55" s="119"/>
      <c r="H55" s="2"/>
      <c r="I55" s="39">
        <v>1</v>
      </c>
      <c r="J55" s="184" t="s">
        <v>42</v>
      </c>
      <c r="K55" s="113"/>
      <c r="L55" s="40">
        <f>SUMIF($R$13:$R$50,1,$Q$13:$Q$50)</f>
        <v>0</v>
      </c>
      <c r="M55" s="122"/>
      <c r="N55" s="119"/>
      <c r="O55" s="183"/>
      <c r="P55" s="116"/>
      <c r="Q55" s="116"/>
      <c r="R55" s="116"/>
      <c r="S55" s="116"/>
      <c r="T55" s="116"/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4" t="s">
        <v>42</v>
      </c>
      <c r="AH55" s="113"/>
      <c r="AI55" s="40">
        <f>SUMIF($R$13:$R$50,1,$Q$13:$Q$50)</f>
        <v>0</v>
      </c>
      <c r="AJ55" s="118"/>
      <c r="AK55" s="119"/>
      <c r="AL55" s="183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 x14ac:dyDescent="0.3">
      <c r="B56" s="97" t="s">
        <v>43</v>
      </c>
      <c r="C56" s="98"/>
      <c r="D56" s="98"/>
      <c r="E56" s="98"/>
      <c r="F56" s="118">
        <f>SUM(S23+S37+S51)</f>
        <v>0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 x14ac:dyDescent="0.3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81" t="s">
        <v>45</v>
      </c>
      <c r="K57" s="182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81" t="s">
        <v>45</v>
      </c>
      <c r="AH57" s="182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 x14ac:dyDescent="0.3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 x14ac:dyDescent="0.35">
      <c r="B59" s="168" t="s">
        <v>47</v>
      </c>
      <c r="C59" s="169"/>
      <c r="D59" s="169"/>
      <c r="E59" s="169"/>
      <c r="F59" s="170">
        <f>J51</f>
        <v>385</v>
      </c>
      <c r="G59" s="171"/>
      <c r="H59" s="18"/>
      <c r="I59" s="172" t="s">
        <v>54</v>
      </c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4"/>
      <c r="Y59" s="168" t="s">
        <v>47</v>
      </c>
      <c r="Z59" s="169"/>
      <c r="AA59" s="169"/>
      <c r="AB59" s="169"/>
      <c r="AC59" s="170">
        <f>AG51</f>
        <v>0</v>
      </c>
      <c r="AD59" s="171"/>
      <c r="AE59" s="18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5"/>
    </row>
    <row r="60" spans="2:46" ht="28.5" customHeight="1" x14ac:dyDescent="0.3"/>
    <row r="61" spans="2:46" ht="20.25" customHeight="1" x14ac:dyDescent="0.3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Trish Lucz</cp:lastModifiedBy>
  <cp:lastPrinted>2014-08-12T16:15:13Z</cp:lastPrinted>
  <dcterms:created xsi:type="dcterms:W3CDTF">2014-06-10T19:48:08Z</dcterms:created>
  <dcterms:modified xsi:type="dcterms:W3CDTF">2015-08-17T14:38:33Z</dcterms:modified>
</cp:coreProperties>
</file>