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<sst xmlns="http://schemas.openxmlformats.org/spreadsheetml/2006/main" count="119" uniqueCount="66">
  <si>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</si>
  <si>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</si>
  <si>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</si>
  <si>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</si>
  <si>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</si>
  <si>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</si>
  <si>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</si>
  <si>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</si>
  <si>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</si>
  <si>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</si>
  <si>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</si>
  <si>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</si>
  <si>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</si>
  <si>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</si>
  <si>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</si>
  <si>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</si>
  <si>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</si>
  <si>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</si>
  <si>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</si>
  <si>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</si>
  <si>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</si>
  <si>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</si>
  <si>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</si>
  <si>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</si>
  <si>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</si>
  <si>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</si>
  <si>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</si>
  <si>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</si>
  <si>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</si>
  <si>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</si>
  <si>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</si>
  <si>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</si>
  <si>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</si>
  <si>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</si>
  <si>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</si>
  <si>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</si>
  <si>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</si>
  <si>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</si>
  <si>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</si>
  <si>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</si>
  <si>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</si>
  <si>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</si>
  <si>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</si>
  <si>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</si>
  <si>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</si>
  <si>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</si>
  <si>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</si>
  <si>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</si>
  <si>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</si>
  <si>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</si>
  <si>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</si>
  <si>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</si>
  <si>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</si>
  <si>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</si>
  <si>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</si>
  <si>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</si>
  <si>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4-4-C-BLNK</t>
  </si>
  <si>
    <t>A02071-0040</t>
  </si>
  <si>
    <t>Machine # H3</t>
  </si>
  <si>
    <t>HVD</t>
  </si>
  <si>
    <t>1M 20SEC</t>
  </si>
  <si>
    <t>182511.13.1</t>
  </si>
  <si>
    <t>WAD</t>
  </si>
  <si>
    <t>Prog error/top holes</t>
  </si>
  <si>
    <t>JOB OUT</t>
  </si>
  <si>
    <t>No parts @mach-AW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</si>
</sst>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381940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 t="s">
        <v>61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250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250</v>
      </c>
      <c r="L12" s="145" t="s">
        <v>52</v>
      </c>
      <c r="M12" s="146"/>
      <c r="N12" s="145" t="s">
        <v>60</v>
      </c>
      <c r="O12" s="147"/>
      <c r="P12" s="64"/>
      <c r="Q12" s="64"/>
      <c r="R12" s="64"/>
      <c r="S12" s="65"/>
      <c r="T12" s="66">
        <v>36</v>
      </c>
      <c r="U12" s="66">
        <v>1.5</v>
      </c>
      <c r="V12" s="44">
        <f>SUM(F13:F50)</f>
        <v>1</v>
      </c>
      <c r="W12" s="45">
        <f>IF(V12=0,"",U12/V12)</f>
        <v>1.5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42244</v>
      </c>
      <c r="C13" s="28" t="s">
        <v>59</v>
      </c>
      <c r="D13" s="28"/>
      <c r="E13" s="28">
        <v>1.5</v>
      </c>
      <c r="F13" s="29">
        <v>1</v>
      </c>
      <c r="G13" s="30">
        <v>63</v>
      </c>
      <c r="H13" s="4" t="e">
        <f>IF(G13="","",(IF(#REF!=0,"",(#REF!*G13*#REF!))))</f>
        <v>#REF!</v>
      </c>
      <c r="I13" s="5">
        <f t="shared" ref="I13:I50" si="0">IF(G13="","",(SUM(E13+F13+Q13)))</f>
        <v>2.5</v>
      </c>
      <c r="J13" s="6">
        <f>SUM(G$12:G13)</f>
        <v>63</v>
      </c>
      <c r="K13" s="6">
        <f>E$4-J13</f>
        <v>187</v>
      </c>
      <c r="L13" s="7">
        <f t="shared" ref="L13:L50" si="1">IF(G13="",0,$T$12*(I13-F13-Q13))</f>
        <v>54</v>
      </c>
      <c r="M13" s="4">
        <f>G13</f>
        <v>63</v>
      </c>
      <c r="N13" s="103">
        <f>IF(L13=0,"",(M13/L13))</f>
        <v>1.1666666666666667</v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42247</v>
      </c>
      <c r="C14" s="28" t="s">
        <v>62</v>
      </c>
      <c r="D14" s="28"/>
      <c r="E14" s="28">
        <v>6.6</v>
      </c>
      <c r="F14" s="32">
        <v>0</v>
      </c>
      <c r="G14" s="30">
        <v>300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363</v>
      </c>
      <c r="K14" s="6">
        <f>E$4-J14</f>
        <v>-113</v>
      </c>
      <c r="L14" s="7">
        <f t="shared" si="1"/>
        <v>237.6</v>
      </c>
      <c r="M14" s="4">
        <f t="shared" ref="M14:M50" si="4">G14</f>
        <v>300</v>
      </c>
      <c r="N14" s="103">
        <f t="shared" ref="N14:N50" si="5">IF(L14=0,"",(M14/L14))</f>
        <v>1.2626262626262628</v>
      </c>
      <c r="O14" s="104"/>
      <c r="P14" s="31"/>
      <c r="Q14" s="28">
        <v>1</v>
      </c>
      <c r="R14" s="28">
        <v>4</v>
      </c>
      <c r="S14" s="28">
        <v>0</v>
      </c>
      <c r="T14" s="133" t="s">
        <v>63</v>
      </c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363</v>
      </c>
      <c r="K15" s="6">
        <f>E$4-J15</f>
        <v>-113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 t="s">
        <v>64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363</v>
      </c>
      <c r="K16" s="6">
        <f t="shared" ref="K16:K50" si="8">E$4-J16</f>
        <v>-113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 t="s">
        <v>65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363</v>
      </c>
      <c r="K17" s="6">
        <f t="shared" si="8"/>
        <v>-113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363</v>
      </c>
      <c r="K18" s="6">
        <f t="shared" si="8"/>
        <v>-113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363</v>
      </c>
      <c r="K19" s="6">
        <f t="shared" ref="K19:K45" si="11">E$4-J19</f>
        <v>-113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363</v>
      </c>
      <c r="K20" s="6">
        <f t="shared" si="11"/>
        <v>-113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363</v>
      </c>
      <c r="K21" s="6">
        <f t="shared" si="11"/>
        <v>-113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363</v>
      </c>
      <c r="K22" s="6">
        <f t="shared" si="11"/>
        <v>-113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363</v>
      </c>
      <c r="K23" s="6">
        <f t="shared" si="11"/>
        <v>-113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363</v>
      </c>
      <c r="K24" s="6">
        <f t="shared" si="11"/>
        <v>-113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363</v>
      </c>
      <c r="K25" s="6">
        <f t="shared" si="11"/>
        <v>-113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363</v>
      </c>
      <c r="K26" s="6">
        <f t="shared" si="11"/>
        <v>-113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363</v>
      </c>
      <c r="K27" s="6">
        <f t="shared" si="11"/>
        <v>-113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363</v>
      </c>
      <c r="K28" s="6">
        <f t="shared" si="11"/>
        <v>-113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363</v>
      </c>
      <c r="K29" s="6">
        <f t="shared" si="11"/>
        <v>-113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363</v>
      </c>
      <c r="K30" s="6">
        <f t="shared" si="11"/>
        <v>-113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363</v>
      </c>
      <c r="K31" s="6">
        <f t="shared" si="11"/>
        <v>-113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363</v>
      </c>
      <c r="K32" s="6">
        <f t="shared" si="11"/>
        <v>-113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363</v>
      </c>
      <c r="K33" s="6">
        <f t="shared" si="11"/>
        <v>-113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363</v>
      </c>
      <c r="K34" s="6">
        <f t="shared" si="11"/>
        <v>-113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363</v>
      </c>
      <c r="K35" s="6">
        <f t="shared" ref="K35:K41" si="17">E$4-J35</f>
        <v>-113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363</v>
      </c>
      <c r="K36" s="6">
        <f t="shared" si="17"/>
        <v>-113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363</v>
      </c>
      <c r="K37" s="6">
        <f t="shared" si="17"/>
        <v>-113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363</v>
      </c>
      <c r="K38" s="6">
        <f t="shared" si="17"/>
        <v>-113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363</v>
      </c>
      <c r="K39" s="6">
        <f t="shared" si="17"/>
        <v>-113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363</v>
      </c>
      <c r="K40" s="6">
        <f t="shared" si="17"/>
        <v>-113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363</v>
      </c>
      <c r="K41" s="6">
        <f t="shared" si="17"/>
        <v>-113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363</v>
      </c>
      <c r="K42" s="6">
        <f t="shared" si="11"/>
        <v>-113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363</v>
      </c>
      <c r="K43" s="6">
        <f t="shared" si="11"/>
        <v>-113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363</v>
      </c>
      <c r="K44" s="6">
        <f t="shared" si="11"/>
        <v>-113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363</v>
      </c>
      <c r="K45" s="6">
        <f t="shared" si="11"/>
        <v>-113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363</v>
      </c>
      <c r="K46" s="6">
        <f t="shared" ref="K46:K49" si="23">E$4-J46</f>
        <v>-113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363</v>
      </c>
      <c r="K47" s="6">
        <f t="shared" si="23"/>
        <v>-113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363</v>
      </c>
      <c r="K48" s="6">
        <f t="shared" si="23"/>
        <v>-113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363</v>
      </c>
      <c r="K49" s="6">
        <f t="shared" si="23"/>
        <v>-113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363</v>
      </c>
      <c r="K50" s="6">
        <f t="shared" si="8"/>
        <v>-113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8.1</v>
      </c>
      <c r="F51" s="56">
        <f>SUM(F13:F50)</f>
        <v>1</v>
      </c>
      <c r="G51" s="56">
        <f>SUM(G13:G50)</f>
        <v>363</v>
      </c>
      <c r="H51" s="57"/>
      <c r="I51" s="56">
        <f>SUM(I13:I50)</f>
        <v>10.1</v>
      </c>
      <c r="J51" s="58">
        <f>J50</f>
        <v>363</v>
      </c>
      <c r="K51" s="58">
        <f>K50</f>
        <v>-113</v>
      </c>
      <c r="L51" s="59">
        <f>SUM(L13:L50)</f>
        <v>291.60000000000002</v>
      </c>
      <c r="M51" s="57">
        <f>SUM(M13:M50)</f>
        <v>363</v>
      </c>
      <c r="N51" s="110">
        <f>IF(L51&lt;&gt;0,SUM(M51/L51),"")</f>
        <v>1.2448559670781891</v>
      </c>
      <c r="O51" s="111"/>
      <c r="P51" s="60"/>
      <c r="Q51" s="56">
        <f>SUM(Q13:Q50)</f>
        <v>1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359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1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1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363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2015-10-02T20:44:12Z</dcterms:modified>
</cp:coreProperties>
</file>