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<sst xmlns="http://schemas.openxmlformats.org/spreadsheetml/2006/main" count="142" uniqueCount="69">
  <si>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</si>
  <si>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</si>
  <si>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</si>
  <si>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</si>
  <si>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</si>
  <si>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</si>
  <si>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</si>
  <si>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</si>
  <si>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</si>
  <si>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</si>
  <si>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</si>
  <si>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</si>
  <si>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</si>
  <si>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</si>
  <si>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</si>
  <si>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</si>
  <si>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</si>
  <si>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</si>
  <si>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</si>
  <si>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</si>
  <si>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</si>
  <si>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</si>
  <si>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</si>
  <si>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</si>
  <si>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</si>
  <si>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</si>
  <si>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</si>
  <si>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</si>
  <si>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</si>
  <si>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</si>
  <si>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</si>
  <si>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</si>
  <si>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</si>
  <si>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</si>
  <si>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</si>
  <si>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</si>
  <si>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</si>
  <si>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</si>
  <si>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</si>
  <si>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</si>
  <si>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</si>
  <si>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</si>
  <si>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</si>
  <si>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</si>
  <si>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</si>
  <si>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</si>
  <si>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</si>
  <si>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</si>
  <si>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</si>
  <si>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</si>
  <si>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</si>
  <si>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</si>
  <si>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</si>
  <si>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</si>
  <si>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</si>
  <si>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</si>
  <si>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</si>
  <si>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</si>
  <si>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</si>
  <si>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</si>
  <si>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</si>
  <si>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</si>
  <si>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42412-10</t>
  </si>
  <si>
    <t>GHK</t>
  </si>
  <si>
    <t>JOB OUT</t>
  </si>
  <si>
    <t>NO PARTS AT MACH-MR</t>
  </si>
  <si>
    <t>930 AM</t>
  </si>
  <si>
    <t>YES</t>
  </si>
  <si>
    <t>SR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</si>
</sst>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>
        <v>42412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>
      <c r="B3" s="148" t="s">
        <v>22</v>
      </c>
      <c r="C3" s="149"/>
      <c r="D3" s="24"/>
      <c r="E3" s="150">
        <v>364251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>
      <c r="B4" s="214" t="s">
        <v>23</v>
      </c>
      <c r="C4" s="195"/>
      <c r="D4" s="24"/>
      <c r="E4" s="193">
        <v>20000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>
      <c r="B12" s="165" t="s">
        <v>61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20000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2.5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42074</v>
      </c>
      <c r="C13" s="30" t="s">
        <v>63</v>
      </c>
      <c r="D13" s="30"/>
      <c r="E13" s="30">
        <v>4.5</v>
      </c>
      <c r="F13" s="77">
        <v>2.5</v>
      </c>
      <c r="G13" s="32">
        <v>329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329</v>
      </c>
      <c r="K13" s="6">
        <f>E$4-J13</f>
        <v>19671</v>
      </c>
      <c r="L13" s="7">
        <f t="shared" ref="L13:L23" si="1">IF(G13="",0,$T$12*(I13-F13-Q13))</f>
        <v>0</v>
      </c>
      <c r="M13" s="4">
        <f>G13</f>
        <v>329</v>
      </c>
      <c r="N13" s="111" t="str">
        <f>IF(L13=0,"",(M13/L13))</f>
        <v/>
      </c>
      <c r="O13" s="112"/>
      <c r="P13" s="33"/>
      <c r="Q13" s="30">
        <v>1</v>
      </c>
      <c r="R13" s="30">
        <v>3</v>
      </c>
      <c r="S13" s="30">
        <v>3</v>
      </c>
      <c r="T13" s="108">
        <v>11</v>
      </c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08"/>
      <c r="AR13" s="109"/>
      <c r="AS13" s="109"/>
      <c r="AT13" s="110"/>
    </row>
    <row r="14" spans="2:46" ht="15" customHeight="1">
      <c r="B14" s="29">
        <v>42075</v>
      </c>
      <c r="C14" s="30" t="s">
        <v>63</v>
      </c>
      <c r="D14" s="30"/>
      <c r="E14" s="30">
        <v>8</v>
      </c>
      <c r="F14" s="78">
        <v>0</v>
      </c>
      <c r="G14" s="32">
        <v>543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872</v>
      </c>
      <c r="K14" s="6">
        <f>E$4-J14</f>
        <v>19128</v>
      </c>
      <c r="L14" s="7">
        <f t="shared" si="1"/>
        <v>0</v>
      </c>
      <c r="M14" s="4">
        <f t="shared" ref="M14:M23" si="4">G14</f>
        <v>543</v>
      </c>
      <c r="N14" s="111" t="str">
        <f t="shared" ref="N14:N23" si="5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70"/>
      <c r="U14" s="171"/>
      <c r="V14" s="171"/>
      <c r="W14" s="17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70"/>
      <c r="AR14" s="171"/>
      <c r="AS14" s="171"/>
      <c r="AT14" s="172"/>
    </row>
    <row r="15" spans="2:46" ht="15" customHeight="1">
      <c r="B15" s="29">
        <v>42076</v>
      </c>
      <c r="C15" s="30" t="s">
        <v>63</v>
      </c>
      <c r="D15" s="30"/>
      <c r="E15" s="30">
        <v>8</v>
      </c>
      <c r="F15" s="78">
        <v>0</v>
      </c>
      <c r="G15" s="32">
        <v>564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1436</v>
      </c>
      <c r="K15" s="6">
        <f>E$4-J15</f>
        <v>18564</v>
      </c>
      <c r="L15" s="7">
        <f t="shared" si="1"/>
        <v>0</v>
      </c>
      <c r="M15" s="4">
        <f t="shared" si="4"/>
        <v>564</v>
      </c>
      <c r="N15" s="111" t="str">
        <f t="shared" si="5"/>
        <v/>
      </c>
      <c r="O15" s="112"/>
      <c r="P15" s="33"/>
      <c r="Q15" s="8">
        <v>0</v>
      </c>
      <c r="R15" s="8">
        <v>0</v>
      </c>
      <c r="S15" s="8">
        <v>0</v>
      </c>
      <c r="T15" s="170"/>
      <c r="U15" s="171"/>
      <c r="V15" s="171"/>
      <c r="W15" s="17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87"/>
      <c r="AO15" s="87"/>
      <c r="AP15" s="87"/>
      <c r="AQ15" s="170"/>
      <c r="AR15" s="171"/>
      <c r="AS15" s="171"/>
      <c r="AT15" s="172"/>
    </row>
    <row r="16" spans="2:46" ht="15" customHeight="1">
      <c r="B16" s="9">
        <v>42079</v>
      </c>
      <c r="C16" s="35" t="s">
        <v>63</v>
      </c>
      <c r="D16" s="50"/>
      <c r="E16" s="50">
        <v>8</v>
      </c>
      <c r="F16" s="79">
        <v>0</v>
      </c>
      <c r="G16" s="10">
        <v>536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1972</v>
      </c>
      <c r="K16" s="6">
        <f t="shared" ref="K16:K24" si="8">E$4-J16</f>
        <v>18028</v>
      </c>
      <c r="L16" s="7">
        <f t="shared" si="1"/>
        <v>0</v>
      </c>
      <c r="M16" s="4">
        <f t="shared" si="4"/>
        <v>536</v>
      </c>
      <c r="N16" s="111" t="str">
        <f t="shared" si="5"/>
        <v/>
      </c>
      <c r="O16" s="112"/>
      <c r="P16" s="33"/>
      <c r="Q16" s="8">
        <v>0</v>
      </c>
      <c r="R16" s="8">
        <v>0</v>
      </c>
      <c r="S16" s="8">
        <v>0</v>
      </c>
      <c r="T16" s="170"/>
      <c r="U16" s="171"/>
      <c r="V16" s="171"/>
      <c r="W16" s="172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87"/>
      <c r="AO16" s="87"/>
      <c r="AP16" s="87"/>
      <c r="AQ16" s="170"/>
      <c r="AR16" s="171"/>
      <c r="AS16" s="171"/>
      <c r="AT16" s="172"/>
    </row>
    <row r="17" spans="2:46" ht="15" customHeight="1">
      <c r="B17" s="9">
        <v>42080</v>
      </c>
      <c r="C17" s="35" t="s">
        <v>63</v>
      </c>
      <c r="D17" s="61"/>
      <c r="E17" s="61">
        <v>5.5</v>
      </c>
      <c r="F17" s="79">
        <v>0</v>
      </c>
      <c r="G17" s="10">
        <v>392</v>
      </c>
      <c r="H17" s="4"/>
      <c r="I17" s="5">
        <f t="shared" ref="I17" si="10">IF(G17="","",(SUM(E17+F17+Q17)))</f>
        <v>5.5</v>
      </c>
      <c r="J17" s="6">
        <f>SUM(G$12:G17)</f>
        <v>2364</v>
      </c>
      <c r="K17" s="6">
        <f t="shared" ref="K17" si="11">E$4-J17</f>
        <v>17636</v>
      </c>
      <c r="L17" s="7">
        <f t="shared" ref="L17" si="12">IF(G17="",0,$T$12*(I17-F17-Q17))</f>
        <v>0</v>
      </c>
      <c r="M17" s="4">
        <f t="shared" ref="M17" si="13">G17</f>
        <v>392</v>
      </c>
      <c r="N17" s="111" t="str">
        <f t="shared" ref="N17" si="14">IF(L17=0,"",(M17/L17))</f>
        <v/>
      </c>
      <c r="O17" s="112"/>
      <c r="P17" s="33"/>
      <c r="Q17" s="61">
        <v>0</v>
      </c>
      <c r="R17" s="61">
        <v>0</v>
      </c>
      <c r="S17" s="61">
        <v>0</v>
      </c>
      <c r="T17" s="108" t="s">
        <v>64</v>
      </c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87"/>
      <c r="AO17" s="87"/>
      <c r="AP17" s="87"/>
      <c r="AQ17" s="170"/>
      <c r="AR17" s="171"/>
      <c r="AS17" s="171"/>
      <c r="AT17" s="172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2364</v>
      </c>
      <c r="K18" s="6">
        <f t="shared" ref="K18:K20" si="17">E$4-J18</f>
        <v>17636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102" t="s">
        <v>65</v>
      </c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2364</v>
      </c>
      <c r="K19" s="6">
        <f t="shared" si="17"/>
        <v>17636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2364</v>
      </c>
      <c r="K20" s="6">
        <f t="shared" si="17"/>
        <v>17636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2364</v>
      </c>
      <c r="K21" s="6">
        <f t="shared" si="8"/>
        <v>17636</v>
      </c>
      <c r="L21" s="7">
        <f t="shared" si="1"/>
        <v>0</v>
      </c>
      <c r="M21" s="4">
        <f t="shared" si="4"/>
        <v>0</v>
      </c>
      <c r="N21" s="111" t="str">
        <f t="shared" si="5"/>
        <v/>
      </c>
      <c r="O21" s="112"/>
      <c r="P21" s="33"/>
      <c r="Q21" s="8"/>
      <c r="R21" s="8"/>
      <c r="S21" s="8"/>
      <c r="T21" s="170"/>
      <c r="U21" s="171"/>
      <c r="V21" s="171"/>
      <c r="W21" s="172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87"/>
      <c r="AO21" s="87"/>
      <c r="AP21" s="87"/>
      <c r="AQ21" s="170"/>
      <c r="AR21" s="171"/>
      <c r="AS21" s="171"/>
      <c r="AT21" s="172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2364</v>
      </c>
      <c r="K22" s="6">
        <f t="shared" si="8"/>
        <v>17636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2364</v>
      </c>
      <c r="K23" s="6">
        <f t="shared" si="8"/>
        <v>17636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34</v>
      </c>
      <c r="F24" s="62">
        <f>SUM(F13:F23)</f>
        <v>2.5</v>
      </c>
      <c r="G24" s="62">
        <f>SUM(G13:G23)</f>
        <v>2364</v>
      </c>
      <c r="H24" s="81"/>
      <c r="I24" s="62">
        <f t="shared" si="0"/>
        <v>37.5</v>
      </c>
      <c r="J24" s="82">
        <f>J23</f>
        <v>2364</v>
      </c>
      <c r="K24" s="82">
        <f t="shared" si="8"/>
        <v>17636</v>
      </c>
      <c r="L24" s="83">
        <f>SUM(L13:L23)</f>
        <v>0</v>
      </c>
      <c r="M24" s="81">
        <f>SUM(M13:M23)</f>
        <v>2364</v>
      </c>
      <c r="N24" s="122" t="e">
        <f>SUM(M24/L24)</f>
        <v>#DIV/0!</v>
      </c>
      <c r="O24" s="123"/>
      <c r="P24" s="84"/>
      <c r="Q24" s="83">
        <f>SUM(Q13:Q23)</f>
        <v>1</v>
      </c>
      <c r="R24" s="83"/>
      <c r="S24" s="83">
        <f>SUM(S13:S23)</f>
        <v>3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20000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20000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20000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2364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42074</v>
      </c>
      <c r="N56" s="143"/>
      <c r="O56" s="237" t="s">
        <v>66</v>
      </c>
      <c r="P56" s="117"/>
      <c r="Q56" s="117"/>
      <c r="R56" s="116" t="s">
        <v>67</v>
      </c>
      <c r="S56" s="117"/>
      <c r="T56" s="116" t="s">
        <v>68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3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1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1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2364</v>
      </c>
      <c r="G60" s="227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2015-04-06T18:53:55Z</dcterms:modified>
</cp:coreProperties>
</file>