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<sst xmlns="http://schemas.openxmlformats.org/spreadsheetml/2006/main" count="124" uniqueCount="66">
  <si>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</si>
  <si>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</si>
  <si>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</si>
  <si>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</si>
  <si>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</si>
  <si>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</si>
  <si>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</si>
  <si>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</si>
  <si>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</si>
  <si>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</si>
  <si>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</si>
  <si>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</si>
  <si>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</si>
  <si>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</si>
  <si>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</si>
  <si>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</si>
  <si>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</si>
  <si>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</si>
  <si>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</si>
  <si>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</si>
  <si>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</si>
  <si>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</si>
  <si>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</si>
  <si>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</si>
  <si>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</si>
  <si>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</si>
  <si>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</si>
  <si>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</si>
  <si>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</si>
  <si>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</si>
  <si>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</si>
  <si>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</si>
  <si>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</si>
  <si>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</si>
  <si>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</si>
  <si>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</si>
  <si>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</si>
  <si>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</si>
  <si>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</si>
  <si>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</si>
  <si>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</si>
  <si>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</si>
  <si>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</si>
  <si>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</si>
  <si>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</si>
  <si>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</si>
  <si>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</si>
  <si>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</si>
  <si>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</si>
  <si>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</si>
  <si>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</si>
  <si>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</si>
  <si>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</si>
  <si>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</si>
  <si>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</si>
  <si>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</si>
  <si>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5-4-C-BLNK</t>
  </si>
  <si>
    <t>A02071-0040</t>
  </si>
  <si>
    <t>Machine # H3</t>
  </si>
  <si>
    <t>WAD</t>
  </si>
  <si>
    <t>HVD</t>
  </si>
  <si>
    <t>A</t>
  </si>
  <si>
    <t>185560.11.1</t>
  </si>
  <si>
    <t>CYCLE 1M 4S              S/U 1 HR</t>
  </si>
  <si>
    <t>JOB OUT</t>
  </si>
  <si>
    <t>No parts @ mach -AW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</si>
</sst>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0" sqref="B20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 t="s">
        <v>61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>
        <v>381444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 t="s">
        <v>62</v>
      </c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>
        <v>1500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3" t="s">
        <v>53</v>
      </c>
      <c r="S7" s="204"/>
      <c r="T7" s="204"/>
      <c r="U7" s="204"/>
      <c r="V7" s="204"/>
      <c r="W7" s="205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3" t="s">
        <v>53</v>
      </c>
      <c r="AP7" s="204"/>
      <c r="AQ7" s="204"/>
      <c r="AR7" s="204"/>
      <c r="AS7" s="204"/>
      <c r="AT7" s="205"/>
    </row>
    <row r="8" spans="2:46" ht="16.5" customHeight="1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6" t="s">
        <v>63</v>
      </c>
      <c r="S8" s="207"/>
      <c r="T8" s="207"/>
      <c r="U8" s="207"/>
      <c r="V8" s="207"/>
      <c r="W8" s="208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6"/>
      <c r="AP8" s="207"/>
      <c r="AQ8" s="207"/>
      <c r="AR8" s="207"/>
      <c r="AS8" s="207"/>
      <c r="AT8" s="208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58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1500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1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42240</v>
      </c>
      <c r="C13" s="28" t="s">
        <v>59</v>
      </c>
      <c r="D13" s="28"/>
      <c r="E13" s="28">
        <v>4</v>
      </c>
      <c r="F13" s="29">
        <v>1</v>
      </c>
      <c r="G13" s="30">
        <v>241</v>
      </c>
      <c r="H13" s="4" t="e">
        <f>IF(G13="","",(IF(#REF!=0,"",(#REF!*G13*#REF!))))</f>
        <v>#REF!</v>
      </c>
      <c r="I13" s="5">
        <f t="shared" ref="I13:I50" si="0">IF(G13="","",(SUM(E13+F13+Q13)))</f>
        <v>5</v>
      </c>
      <c r="J13" s="6">
        <f>SUM(G$12:G13)</f>
        <v>241</v>
      </c>
      <c r="K13" s="6">
        <f>E$4-J13</f>
        <v>1259</v>
      </c>
      <c r="L13" s="7">
        <f t="shared" ref="L13:L50" si="1">IF(G13="",0,$T$12*(I13-F13-Q13))</f>
        <v>0</v>
      </c>
      <c r="M13" s="4">
        <f>G13</f>
        <v>241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>
        <v>42240</v>
      </c>
      <c r="C14" s="28" t="s">
        <v>60</v>
      </c>
      <c r="D14" s="28"/>
      <c r="E14" s="28">
        <v>2</v>
      </c>
      <c r="F14" s="32">
        <v>0</v>
      </c>
      <c r="G14" s="30">
        <v>113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354</v>
      </c>
      <c r="K14" s="6">
        <f>E$4-J14</f>
        <v>1146</v>
      </c>
      <c r="L14" s="7">
        <f t="shared" si="1"/>
        <v>0</v>
      </c>
      <c r="M14" s="4">
        <f t="shared" ref="M14:M50" si="4">G14</f>
        <v>113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>
        <v>42241</v>
      </c>
      <c r="C15" s="28" t="s">
        <v>59</v>
      </c>
      <c r="D15" s="28"/>
      <c r="E15" s="28">
        <v>7.6</v>
      </c>
      <c r="F15" s="32">
        <v>0</v>
      </c>
      <c r="G15" s="30">
        <v>406</v>
      </c>
      <c r="H15" s="4" t="e">
        <f>IF(G15="","",(IF(#REF!=0,"",(#REF!*G15*#REF!))))</f>
        <v>#REF!</v>
      </c>
      <c r="I15" s="5">
        <f t="shared" si="0"/>
        <v>7.6</v>
      </c>
      <c r="J15" s="6">
        <f>SUM(G$12:G15)</f>
        <v>760</v>
      </c>
      <c r="K15" s="6">
        <f>E$4-J15</f>
        <v>740</v>
      </c>
      <c r="L15" s="7">
        <f t="shared" si="1"/>
        <v>0</v>
      </c>
      <c r="M15" s="4">
        <f t="shared" si="4"/>
        <v>406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>
        <v>42241</v>
      </c>
      <c r="C16" s="33" t="s">
        <v>60</v>
      </c>
      <c r="D16" s="48"/>
      <c r="E16" s="48">
        <v>1</v>
      </c>
      <c r="F16" s="10">
        <v>0</v>
      </c>
      <c r="G16" s="11">
        <v>65</v>
      </c>
      <c r="H16" s="4" t="e">
        <f>IF(G16="","",(IF(#REF!=0,"",(#REF!*G16*#REF!))))</f>
        <v>#REF!</v>
      </c>
      <c r="I16" s="5">
        <f t="shared" si="0"/>
        <v>2</v>
      </c>
      <c r="J16" s="6">
        <f>SUM(G$12:G16)</f>
        <v>825</v>
      </c>
      <c r="K16" s="6">
        <f t="shared" ref="K16:K50" si="8">E$4-J16</f>
        <v>675</v>
      </c>
      <c r="L16" s="7">
        <f t="shared" si="1"/>
        <v>0</v>
      </c>
      <c r="M16" s="4">
        <f t="shared" si="4"/>
        <v>65</v>
      </c>
      <c r="N16" s="103" t="str">
        <f t="shared" ref="N16:N18" si="9">IF(L16=0,"",(M16/L16))</f>
        <v/>
      </c>
      <c r="O16" s="104"/>
      <c r="P16" s="31"/>
      <c r="Q16" s="46">
        <v>1</v>
      </c>
      <c r="R16" s="46">
        <v>1</v>
      </c>
      <c r="S16" s="46">
        <v>0</v>
      </c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>
        <v>42242</v>
      </c>
      <c r="C17" s="34" t="s">
        <v>59</v>
      </c>
      <c r="D17" s="48"/>
      <c r="E17" s="48">
        <v>7.6</v>
      </c>
      <c r="F17" s="10">
        <v>0</v>
      </c>
      <c r="G17" s="11">
        <v>451</v>
      </c>
      <c r="H17" s="4" t="e">
        <f>IF(G17="","",(IF(#REF!=0,"",(#REF!*G17*#REF!))))</f>
        <v>#REF!</v>
      </c>
      <c r="I17" s="5">
        <f t="shared" si="0"/>
        <v>7.6</v>
      </c>
      <c r="J17" s="6">
        <f>SUM(G$12:G17)</f>
        <v>1276</v>
      </c>
      <c r="K17" s="6">
        <f t="shared" si="8"/>
        <v>224</v>
      </c>
      <c r="L17" s="7">
        <f t="shared" si="1"/>
        <v>0</v>
      </c>
      <c r="M17" s="4">
        <f t="shared" si="4"/>
        <v>451</v>
      </c>
      <c r="N17" s="103" t="str">
        <f t="shared" si="9"/>
        <v/>
      </c>
      <c r="O17" s="104"/>
      <c r="P17" s="31"/>
      <c r="Q17" s="46">
        <v>0</v>
      </c>
      <c r="R17" s="46">
        <v>0</v>
      </c>
      <c r="S17" s="46">
        <v>0</v>
      </c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>
        <v>42242</v>
      </c>
      <c r="C18" s="49" t="s">
        <v>60</v>
      </c>
      <c r="D18" s="48"/>
      <c r="E18" s="48">
        <v>2</v>
      </c>
      <c r="F18" s="10">
        <v>0</v>
      </c>
      <c r="G18" s="11">
        <v>118</v>
      </c>
      <c r="H18" s="4" t="e">
        <f>IF(G18="","",(IF(#REF!=0,"",(#REF!*G18*#REF!))))</f>
        <v>#REF!</v>
      </c>
      <c r="I18" s="5">
        <f t="shared" si="0"/>
        <v>2</v>
      </c>
      <c r="J18" s="6">
        <f>SUM(G$12:G18)</f>
        <v>1394</v>
      </c>
      <c r="K18" s="6">
        <f t="shared" si="8"/>
        <v>106</v>
      </c>
      <c r="L18" s="7">
        <f t="shared" si="1"/>
        <v>0</v>
      </c>
      <c r="M18" s="4">
        <f t="shared" si="4"/>
        <v>118</v>
      </c>
      <c r="N18" s="103" t="str">
        <f t="shared" si="9"/>
        <v/>
      </c>
      <c r="O18" s="104"/>
      <c r="P18" s="31"/>
      <c r="Q18" s="46">
        <v>0</v>
      </c>
      <c r="R18" s="46">
        <v>0</v>
      </c>
      <c r="S18" s="46">
        <v>0</v>
      </c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>
        <v>42243</v>
      </c>
      <c r="C19" s="49" t="s">
        <v>59</v>
      </c>
      <c r="D19" s="47"/>
      <c r="E19" s="46">
        <v>6</v>
      </c>
      <c r="F19" s="46">
        <v>0</v>
      </c>
      <c r="G19" s="11">
        <v>319</v>
      </c>
      <c r="H19" s="4"/>
      <c r="I19" s="5">
        <f t="shared" si="0"/>
        <v>6</v>
      </c>
      <c r="J19" s="6">
        <f>SUM(G$12:G19)</f>
        <v>1713</v>
      </c>
      <c r="K19" s="6">
        <f t="shared" ref="K19:K45" si="11">E$4-J19</f>
        <v>-213</v>
      </c>
      <c r="L19" s="7">
        <f t="shared" ref="L19:L45" si="12">IF(G19="",0,$T$12*(I19-F19-Q19))</f>
        <v>0</v>
      </c>
      <c r="M19" s="4">
        <f t="shared" ref="M19:M45" si="13">G19</f>
        <v>319</v>
      </c>
      <c r="N19" s="103" t="str">
        <f t="shared" ref="N19" si="14">IF(L19=0,"",(M19/L19))</f>
        <v/>
      </c>
      <c r="O19" s="104"/>
      <c r="P19" s="31"/>
      <c r="Q19" s="46">
        <v>0</v>
      </c>
      <c r="R19" s="46">
        <v>0</v>
      </c>
      <c r="S19" s="46">
        <v>0</v>
      </c>
      <c r="T19" s="199" t="s">
        <v>64</v>
      </c>
      <c r="U19" s="200"/>
      <c r="V19" s="200"/>
      <c r="W19" s="201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1713</v>
      </c>
      <c r="K20" s="6">
        <f t="shared" si="11"/>
        <v>-213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 t="s">
        <v>65</v>
      </c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1713</v>
      </c>
      <c r="K21" s="6">
        <f t="shared" si="11"/>
        <v>-213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1713</v>
      </c>
      <c r="K22" s="6">
        <f t="shared" si="11"/>
        <v>-213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1713</v>
      </c>
      <c r="K23" s="6">
        <f t="shared" si="11"/>
        <v>-213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1713</v>
      </c>
      <c r="K24" s="6">
        <f t="shared" si="11"/>
        <v>-213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1713</v>
      </c>
      <c r="K25" s="6">
        <f t="shared" si="11"/>
        <v>-213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1713</v>
      </c>
      <c r="K26" s="6">
        <f t="shared" si="11"/>
        <v>-213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1713</v>
      </c>
      <c r="K27" s="6">
        <f t="shared" si="11"/>
        <v>-213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1713</v>
      </c>
      <c r="K28" s="6">
        <f t="shared" si="11"/>
        <v>-213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1713</v>
      </c>
      <c r="K29" s="6">
        <f t="shared" si="11"/>
        <v>-213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1713</v>
      </c>
      <c r="K30" s="6">
        <f t="shared" si="11"/>
        <v>-213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1713</v>
      </c>
      <c r="K31" s="6">
        <f t="shared" si="11"/>
        <v>-213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1713</v>
      </c>
      <c r="K32" s="6">
        <f t="shared" si="11"/>
        <v>-213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1713</v>
      </c>
      <c r="K33" s="6">
        <f t="shared" si="11"/>
        <v>-213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1713</v>
      </c>
      <c r="K34" s="6">
        <f t="shared" si="11"/>
        <v>-213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1713</v>
      </c>
      <c r="K35" s="6">
        <f t="shared" ref="K35:K41" si="17">E$4-J35</f>
        <v>-213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1713</v>
      </c>
      <c r="K36" s="6">
        <f t="shared" si="17"/>
        <v>-213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1713</v>
      </c>
      <c r="K37" s="6">
        <f t="shared" si="17"/>
        <v>-213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1713</v>
      </c>
      <c r="K38" s="6">
        <f t="shared" si="17"/>
        <v>-213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1713</v>
      </c>
      <c r="K39" s="6">
        <f t="shared" si="17"/>
        <v>-213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1713</v>
      </c>
      <c r="K40" s="6">
        <f t="shared" si="17"/>
        <v>-213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1713</v>
      </c>
      <c r="K41" s="6">
        <f t="shared" si="17"/>
        <v>-213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1713</v>
      </c>
      <c r="K42" s="6">
        <f t="shared" si="11"/>
        <v>-213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1713</v>
      </c>
      <c r="K43" s="6">
        <f t="shared" si="11"/>
        <v>-213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1713</v>
      </c>
      <c r="K44" s="6">
        <f t="shared" si="11"/>
        <v>-213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1713</v>
      </c>
      <c r="K45" s="6">
        <f t="shared" si="11"/>
        <v>-213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1713</v>
      </c>
      <c r="K46" s="6">
        <f t="shared" ref="K46:K49" si="23">E$4-J46</f>
        <v>-213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1713</v>
      </c>
      <c r="K47" s="6">
        <f t="shared" si="23"/>
        <v>-213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1713</v>
      </c>
      <c r="K48" s="6">
        <f t="shared" si="23"/>
        <v>-213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1713</v>
      </c>
      <c r="K49" s="6">
        <f t="shared" si="23"/>
        <v>-213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1713</v>
      </c>
      <c r="K50" s="6">
        <f t="shared" si="8"/>
        <v>-213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30.2</v>
      </c>
      <c r="F51" s="56">
        <f>SUM(F13:F50)</f>
        <v>1</v>
      </c>
      <c r="G51" s="56">
        <f>SUM(G13:G50)</f>
        <v>1713</v>
      </c>
      <c r="H51" s="57"/>
      <c r="I51" s="56">
        <f>SUM(I13:I50)</f>
        <v>32.200000000000003</v>
      </c>
      <c r="J51" s="58">
        <f>J50</f>
        <v>1713</v>
      </c>
      <c r="K51" s="58">
        <f>K50</f>
        <v>-213</v>
      </c>
      <c r="L51" s="59">
        <f>SUM(L13:L50)</f>
        <v>0</v>
      </c>
      <c r="M51" s="57">
        <f>SUM(M13:M50)</f>
        <v>1713</v>
      </c>
      <c r="N51" s="110" t="str">
        <f>IF(L51&lt;&gt;0,SUM(M51/L51),"")</f>
        <v/>
      </c>
      <c r="O51" s="111"/>
      <c r="P51" s="60"/>
      <c r="Q51" s="56">
        <f>SUM(Q13:Q50)</f>
        <v>1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>
        <v>1715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1</v>
      </c>
      <c r="M55" s="202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1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1713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2015-08-29T14:14:48Z</dcterms:modified>
</cp:coreProperties>
</file>