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<sst xmlns="http://schemas.openxmlformats.org/spreadsheetml/2006/main" count="129" uniqueCount="70">
  <si>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</si>
  <si>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</si>
  <si>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</si>
  <si>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</si>
  <si>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</si>
  <si>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</si>
  <si>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</si>
  <si>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</si>
  <si>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</si>
  <si>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</si>
  <si>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</si>
  <si>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</si>
  <si>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</si>
  <si>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</si>
  <si>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</si>
  <si>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</si>
  <si>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</si>
  <si>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</si>
  <si>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</si>
  <si>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</si>
  <si>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</si>
  <si>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</si>
  <si>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</si>
  <si>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</si>
  <si>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</si>
  <si>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</si>
  <si>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</si>
  <si>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</si>
  <si>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</si>
  <si>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</si>
  <si>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</si>
  <si>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</si>
  <si>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</si>
  <si>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</si>
  <si>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</si>
  <si>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</si>
  <si>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</si>
  <si>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</si>
  <si>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</si>
  <si>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</si>
  <si>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</si>
  <si>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</si>
  <si>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</si>
  <si>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</si>
  <si>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</si>
  <si>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</si>
  <si>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</si>
  <si>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</si>
  <si>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</si>
  <si>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</si>
  <si>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</si>
  <si>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</si>
  <si>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</si>
  <si>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</si>
  <si>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</si>
  <si>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</si>
  <si>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501-A-BLNK</t>
  </si>
  <si>
    <t>WASH</t>
  </si>
  <si>
    <t>1min 7sec        1hr</t>
  </si>
  <si>
    <t>Machine # H3</t>
  </si>
  <si>
    <t>A02071-0028</t>
  </si>
  <si>
    <t>WAD</t>
  </si>
  <si>
    <t>Drill nozzles</t>
  </si>
  <si>
    <t>HVD</t>
  </si>
  <si>
    <t>yes</t>
  </si>
  <si>
    <t>DH</t>
  </si>
  <si>
    <t>1115am</t>
  </si>
  <si>
    <t xml:space="preserve">A </t>
  </si>
  <si>
    <t>JOB OUT</t>
  </si>
  <si>
    <t>No parts @mach-AW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</si>
</sst>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67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380412</v>
      </c>
      <c r="F3" s="179"/>
      <c r="G3" s="180"/>
      <c r="H3" s="22"/>
      <c r="I3" s="23"/>
      <c r="J3" s="181" t="s">
        <v>25</v>
      </c>
      <c r="K3" s="182"/>
      <c r="L3" s="181" t="s">
        <v>60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2500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3" t="s">
        <v>53</v>
      </c>
      <c r="S7" s="204"/>
      <c r="T7" s="204"/>
      <c r="U7" s="204"/>
      <c r="V7" s="204"/>
      <c r="W7" s="205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3" t="s">
        <v>53</v>
      </c>
      <c r="AP7" s="204"/>
      <c r="AQ7" s="204"/>
      <c r="AR7" s="204"/>
      <c r="AS7" s="204"/>
      <c r="AT7" s="205"/>
    </row>
    <row r="8" spans="2:46" ht="16.5" customHeight="1">
      <c r="B8" s="155" t="s">
        <v>57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6" t="s">
        <v>58</v>
      </c>
      <c r="S8" s="207"/>
      <c r="T8" s="207"/>
      <c r="U8" s="207"/>
      <c r="V8" s="207"/>
      <c r="W8" s="208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6"/>
      <c r="AP8" s="207"/>
      <c r="AQ8" s="207"/>
      <c r="AR8" s="207"/>
      <c r="AS8" s="207"/>
      <c r="AT8" s="208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2500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>
        <v>1</v>
      </c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42230</v>
      </c>
      <c r="C13" s="28" t="s">
        <v>61</v>
      </c>
      <c r="D13" s="28"/>
      <c r="E13" s="28">
        <v>5</v>
      </c>
      <c r="F13" s="29">
        <v>0</v>
      </c>
      <c r="G13" s="30">
        <v>247</v>
      </c>
      <c r="H13" s="4" t="e">
        <f>IF(G13="","",(IF(#REF!=0,"",(#REF!*G13*#REF!))))</f>
        <v>#REF!</v>
      </c>
      <c r="I13" s="5">
        <f t="shared" ref="I13:I50" si="0">IF(G13="","",(SUM(E13+F13+Q13)))</f>
        <v>5</v>
      </c>
      <c r="J13" s="6">
        <f>SUM(G$12:G13)</f>
        <v>247</v>
      </c>
      <c r="K13" s="6">
        <f>E$4-J13</f>
        <v>2253</v>
      </c>
      <c r="L13" s="7">
        <f t="shared" ref="L13:L50" si="1">IF(G13="",0,$T$12*(I13-F13-Q13))</f>
        <v>0</v>
      </c>
      <c r="M13" s="4">
        <f>G13</f>
        <v>247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 t="s">
        <v>62</v>
      </c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>
        <v>42233</v>
      </c>
      <c r="C14" s="28" t="s">
        <v>63</v>
      </c>
      <c r="D14" s="28"/>
      <c r="E14" s="28">
        <v>9</v>
      </c>
      <c r="F14" s="32">
        <v>0</v>
      </c>
      <c r="G14" s="30">
        <v>390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637</v>
      </c>
      <c r="K14" s="6">
        <f>E$4-J14</f>
        <v>1863</v>
      </c>
      <c r="L14" s="7">
        <f t="shared" si="1"/>
        <v>0</v>
      </c>
      <c r="M14" s="4">
        <f t="shared" ref="M14:M50" si="4">G14</f>
        <v>390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>
        <v>42234</v>
      </c>
      <c r="C15" s="28" t="s">
        <v>61</v>
      </c>
      <c r="D15" s="28"/>
      <c r="E15" s="28">
        <v>7.6</v>
      </c>
      <c r="F15" s="32">
        <v>0</v>
      </c>
      <c r="G15" s="30">
        <v>360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997</v>
      </c>
      <c r="K15" s="6">
        <f>E$4-J15</f>
        <v>1503</v>
      </c>
      <c r="L15" s="7">
        <f t="shared" si="1"/>
        <v>0</v>
      </c>
      <c r="M15" s="4">
        <f t="shared" si="4"/>
        <v>360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>
        <v>42234</v>
      </c>
      <c r="C16" s="33" t="s">
        <v>63</v>
      </c>
      <c r="D16" s="48"/>
      <c r="E16" s="48">
        <v>2</v>
      </c>
      <c r="F16" s="10">
        <v>0</v>
      </c>
      <c r="G16" s="11">
        <v>124</v>
      </c>
      <c r="H16" s="4" t="e">
        <f>IF(G16="","",(IF(#REF!=0,"",(#REF!*G16*#REF!))))</f>
        <v>#REF!</v>
      </c>
      <c r="I16" s="5">
        <f t="shared" si="0"/>
        <v>2</v>
      </c>
      <c r="J16" s="6">
        <f>SUM(G$12:G16)</f>
        <v>1121</v>
      </c>
      <c r="K16" s="6">
        <f t="shared" ref="K16:K50" si="8">E$4-J16</f>
        <v>1379</v>
      </c>
      <c r="L16" s="7">
        <f t="shared" si="1"/>
        <v>0</v>
      </c>
      <c r="M16" s="4">
        <f t="shared" si="4"/>
        <v>124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>
        <v>42235</v>
      </c>
      <c r="C17" s="34" t="s">
        <v>61</v>
      </c>
      <c r="D17" s="48"/>
      <c r="E17" s="48">
        <v>7.6</v>
      </c>
      <c r="F17" s="10">
        <v>0</v>
      </c>
      <c r="G17" s="11">
        <v>370</v>
      </c>
      <c r="H17" s="4" t="e">
        <f>IF(G17="","",(IF(#REF!=0,"",(#REF!*G17*#REF!))))</f>
        <v>#REF!</v>
      </c>
      <c r="I17" s="5">
        <f t="shared" si="0"/>
        <v>7.6</v>
      </c>
      <c r="J17" s="6">
        <f>SUM(G$12:G17)</f>
        <v>1491</v>
      </c>
      <c r="K17" s="6">
        <f t="shared" si="8"/>
        <v>1009</v>
      </c>
      <c r="L17" s="7">
        <f t="shared" si="1"/>
        <v>0</v>
      </c>
      <c r="M17" s="4">
        <f t="shared" si="4"/>
        <v>370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>
        <v>42235</v>
      </c>
      <c r="C18" s="49" t="s">
        <v>63</v>
      </c>
      <c r="D18" s="48"/>
      <c r="E18" s="48">
        <v>2</v>
      </c>
      <c r="F18" s="10">
        <v>0</v>
      </c>
      <c r="G18" s="11">
        <v>123</v>
      </c>
      <c r="H18" s="4" t="e">
        <f>IF(G18="","",(IF(#REF!=0,"",(#REF!*G18*#REF!))))</f>
        <v>#REF!</v>
      </c>
      <c r="I18" s="5">
        <f t="shared" si="0"/>
        <v>2</v>
      </c>
      <c r="J18" s="6">
        <f>SUM(G$12:G18)</f>
        <v>1614</v>
      </c>
      <c r="K18" s="6">
        <f t="shared" si="8"/>
        <v>886</v>
      </c>
      <c r="L18" s="7">
        <f t="shared" si="1"/>
        <v>0</v>
      </c>
      <c r="M18" s="4">
        <f t="shared" si="4"/>
        <v>123</v>
      </c>
      <c r="N18" s="103" t="str">
        <f t="shared" si="9"/>
        <v/>
      </c>
      <c r="O18" s="104"/>
      <c r="P18" s="31"/>
      <c r="Q18" s="46">
        <v>0</v>
      </c>
      <c r="R18" s="46">
        <v>0</v>
      </c>
      <c r="S18" s="46">
        <v>0</v>
      </c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>
        <v>42236</v>
      </c>
      <c r="C19" s="49" t="s">
        <v>63</v>
      </c>
      <c r="D19" s="47"/>
      <c r="E19" s="46">
        <v>9</v>
      </c>
      <c r="F19" s="46">
        <v>0</v>
      </c>
      <c r="G19" s="11">
        <v>455</v>
      </c>
      <c r="H19" s="4"/>
      <c r="I19" s="5">
        <f t="shared" si="0"/>
        <v>9</v>
      </c>
      <c r="J19" s="6">
        <f>SUM(G$12:G19)</f>
        <v>2069</v>
      </c>
      <c r="K19" s="6">
        <f t="shared" ref="K19:K45" si="11">E$4-J19</f>
        <v>431</v>
      </c>
      <c r="L19" s="7">
        <f t="shared" ref="L19:L45" si="12">IF(G19="",0,$T$12*(I19-F19-Q19))</f>
        <v>0</v>
      </c>
      <c r="M19" s="4">
        <f t="shared" ref="M19:M45" si="13">G19</f>
        <v>455</v>
      </c>
      <c r="N19" s="103" t="str">
        <f t="shared" ref="N19" si="14">IF(L19=0,"",(M19/L19))</f>
        <v/>
      </c>
      <c r="O19" s="104"/>
      <c r="P19" s="31"/>
      <c r="Q19" s="46">
        <v>0</v>
      </c>
      <c r="R19" s="46">
        <v>0</v>
      </c>
      <c r="S19" s="46">
        <v>0</v>
      </c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>
        <v>42237</v>
      </c>
      <c r="C20" s="49" t="s">
        <v>63</v>
      </c>
      <c r="D20" s="47"/>
      <c r="E20" s="46">
        <v>9</v>
      </c>
      <c r="F20" s="10">
        <v>0</v>
      </c>
      <c r="G20" s="11">
        <v>423</v>
      </c>
      <c r="H20" s="4"/>
      <c r="I20" s="5">
        <f t="shared" si="0"/>
        <v>9</v>
      </c>
      <c r="J20" s="6">
        <f>SUM(G$12:G20)</f>
        <v>2492</v>
      </c>
      <c r="K20" s="6">
        <f t="shared" si="11"/>
        <v>8</v>
      </c>
      <c r="L20" s="7">
        <f t="shared" si="12"/>
        <v>0</v>
      </c>
      <c r="M20" s="4">
        <f t="shared" si="13"/>
        <v>423</v>
      </c>
      <c r="N20" s="103" t="str">
        <f t="shared" ref="N20:N49" si="15">IF(L20=0,"",(M20/L20))</f>
        <v/>
      </c>
      <c r="O20" s="104"/>
      <c r="P20" s="31"/>
      <c r="Q20" s="46">
        <v>0</v>
      </c>
      <c r="R20" s="46">
        <v>0</v>
      </c>
      <c r="S20" s="46">
        <v>0</v>
      </c>
      <c r="T20" s="199" t="s">
        <v>68</v>
      </c>
      <c r="U20" s="200"/>
      <c r="V20" s="200"/>
      <c r="W20" s="201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2492</v>
      </c>
      <c r="K21" s="6">
        <f t="shared" si="11"/>
        <v>8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 t="s">
        <v>69</v>
      </c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2492</v>
      </c>
      <c r="K22" s="6">
        <f t="shared" si="11"/>
        <v>8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2492</v>
      </c>
      <c r="K23" s="6">
        <f t="shared" si="11"/>
        <v>8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2492</v>
      </c>
      <c r="K24" s="6">
        <f t="shared" si="11"/>
        <v>8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2492</v>
      </c>
      <c r="K25" s="6">
        <f t="shared" si="11"/>
        <v>8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2492</v>
      </c>
      <c r="K26" s="6">
        <f t="shared" si="11"/>
        <v>8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2492</v>
      </c>
      <c r="K27" s="6">
        <f t="shared" si="11"/>
        <v>8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2492</v>
      </c>
      <c r="K28" s="6">
        <f t="shared" si="11"/>
        <v>8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2492</v>
      </c>
      <c r="K29" s="6">
        <f t="shared" si="11"/>
        <v>8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2492</v>
      </c>
      <c r="K30" s="6">
        <f t="shared" si="11"/>
        <v>8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2492</v>
      </c>
      <c r="K31" s="6">
        <f t="shared" si="11"/>
        <v>8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2492</v>
      </c>
      <c r="K32" s="6">
        <f t="shared" si="11"/>
        <v>8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2492</v>
      </c>
      <c r="K33" s="6">
        <f t="shared" si="11"/>
        <v>8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2492</v>
      </c>
      <c r="K34" s="6">
        <f t="shared" si="11"/>
        <v>8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2492</v>
      </c>
      <c r="K35" s="6">
        <f t="shared" ref="K35:K41" si="17">E$4-J35</f>
        <v>8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2492</v>
      </c>
      <c r="K36" s="6">
        <f t="shared" si="17"/>
        <v>8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2492</v>
      </c>
      <c r="K37" s="6">
        <f t="shared" si="17"/>
        <v>8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2492</v>
      </c>
      <c r="K38" s="6">
        <f t="shared" si="17"/>
        <v>8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2492</v>
      </c>
      <c r="K39" s="6">
        <f t="shared" si="17"/>
        <v>8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2492</v>
      </c>
      <c r="K40" s="6">
        <f t="shared" si="17"/>
        <v>8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2492</v>
      </c>
      <c r="K41" s="6">
        <f t="shared" si="17"/>
        <v>8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2492</v>
      </c>
      <c r="K42" s="6">
        <f t="shared" si="11"/>
        <v>8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2492</v>
      </c>
      <c r="K43" s="6">
        <f t="shared" si="11"/>
        <v>8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2492</v>
      </c>
      <c r="K44" s="6">
        <f t="shared" si="11"/>
        <v>8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2492</v>
      </c>
      <c r="K45" s="6">
        <f t="shared" si="11"/>
        <v>8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2492</v>
      </c>
      <c r="K46" s="6">
        <f t="shared" ref="K46:K49" si="23">E$4-J46</f>
        <v>8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2492</v>
      </c>
      <c r="K47" s="6">
        <f t="shared" si="23"/>
        <v>8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2492</v>
      </c>
      <c r="K48" s="6">
        <f t="shared" si="23"/>
        <v>8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2492</v>
      </c>
      <c r="K49" s="6">
        <f t="shared" si="23"/>
        <v>8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2492</v>
      </c>
      <c r="K50" s="6">
        <f t="shared" si="8"/>
        <v>8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51.2</v>
      </c>
      <c r="F51" s="56">
        <f>SUM(F13:F50)</f>
        <v>0</v>
      </c>
      <c r="G51" s="56">
        <f>SUM(G13:G50)</f>
        <v>2492</v>
      </c>
      <c r="H51" s="57"/>
      <c r="I51" s="56">
        <f>SUM(I13:I50)</f>
        <v>51.2</v>
      </c>
      <c r="J51" s="58">
        <f>J50</f>
        <v>2492</v>
      </c>
      <c r="K51" s="58">
        <f>K50</f>
        <v>8</v>
      </c>
      <c r="L51" s="59">
        <f>SUM(L13:L50)</f>
        <v>0</v>
      </c>
      <c r="M51" s="57">
        <f>SUM(M13:M50)</f>
        <v>2492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>
        <v>2779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202">
        <v>42233</v>
      </c>
      <c r="N55" s="92"/>
      <c r="O55" s="102" t="s">
        <v>66</v>
      </c>
      <c r="P55" s="95"/>
      <c r="Q55" s="95"/>
      <c r="R55" s="95" t="s">
        <v>64</v>
      </c>
      <c r="S55" s="95"/>
      <c r="T55" s="95" t="s">
        <v>65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2492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2015-08-29T14:18:12Z</dcterms:modified>
</cp:coreProperties>
</file>