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L14" s="1"/>
  <c r="N14" s="1"/>
  <c r="J14"/>
  <c r="K14" s="1"/>
  <c r="I15"/>
  <c r="J15"/>
  <c r="K15" s="1"/>
  <c r="L15"/>
  <c r="N15" s="1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9"/>
  <c r="M13"/>
  <c r="J13"/>
  <c r="K13" s="1"/>
  <c r="I13"/>
  <c r="L13" s="1"/>
  <c r="N13" s="1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<sst xmlns="http://schemas.openxmlformats.org/spreadsheetml/2006/main" count="142" uniqueCount="71">
  <si>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</si>
  <si>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</si>
  <si>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</si>
  <si>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</si>
  <si>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</si>
  <si>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</si>
  <si>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</si>
  <si>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</si>
  <si>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</si>
  <si>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</si>
  <si>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</si>
  <si>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</si>
  <si>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</si>
  <si>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</si>
  <si>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</si>
  <si>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</si>
  <si>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</si>
  <si>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</si>
  <si>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</si>
  <si>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</si>
  <si>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</si>
  <si>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</si>
  <si>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</si>
  <si>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</si>
  <si>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</si>
  <si>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</si>
  <si>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</si>
  <si>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</si>
  <si>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</si>
  <si>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</si>
  <si>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</si>
  <si>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</si>
  <si>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</si>
  <si>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</si>
  <si>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</si>
  <si>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</si>
  <si>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</si>
  <si>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</si>
  <si>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</si>
  <si>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</si>
  <si>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</si>
  <si>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</si>
  <si>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</si>
  <si>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</si>
  <si>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</si>
  <si>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</si>
  <si>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</si>
  <si>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</si>
  <si>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</si>
  <si>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</si>
  <si>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</si>
  <si>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</si>
  <si>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</si>
  <si>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</si>
  <si>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</si>
  <si>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</si>
  <si>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</si>
  <si>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</si>
  <si>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</si>
  <si>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</si>
  <si>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</si>
  <si>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</si>
  <si>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7-2.5-E-BLNK</t>
  </si>
  <si>
    <t>A02071-0056</t>
  </si>
  <si>
    <t>Machine # H1</t>
  </si>
  <si>
    <t>A</t>
  </si>
  <si>
    <t>1M 48SEC</t>
  </si>
  <si>
    <t>HVD</t>
  </si>
  <si>
    <t>YES</t>
  </si>
  <si>
    <t>DH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</si>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</sst>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14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5" sqref="B15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 t="s">
        <v>65</v>
      </c>
      <c r="M2" s="22"/>
      <c r="N2" s="22"/>
      <c r="O2" s="22"/>
      <c r="P2" s="22"/>
      <c r="Q2" s="22"/>
      <c r="R2" s="191" t="s">
        <v>45</v>
      </c>
      <c r="S2" s="192"/>
      <c r="T2" s="193"/>
      <c r="U2" s="146"/>
      <c r="V2" s="149"/>
      <c r="W2" s="185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1" t="s">
        <v>45</v>
      </c>
      <c r="AP2" s="192"/>
      <c r="AQ2" s="193"/>
      <c r="AR2" s="146"/>
      <c r="AS2" s="149"/>
      <c r="AT2" s="185"/>
    </row>
    <row r="3" spans="2:46" ht="19.5" customHeight="1">
      <c r="B3" s="148" t="s">
        <v>22</v>
      </c>
      <c r="C3" s="149"/>
      <c r="D3" s="24"/>
      <c r="E3" s="150">
        <v>384948</v>
      </c>
      <c r="F3" s="151"/>
      <c r="G3" s="152"/>
      <c r="H3" s="22"/>
      <c r="I3" s="25"/>
      <c r="J3" s="146" t="s">
        <v>25</v>
      </c>
      <c r="K3" s="147"/>
      <c r="L3" s="146" t="s">
        <v>63</v>
      </c>
      <c r="M3" s="149"/>
      <c r="N3" s="149"/>
      <c r="O3" s="147"/>
      <c r="P3" s="22"/>
      <c r="Q3" s="22"/>
      <c r="R3" s="194"/>
      <c r="S3" s="195"/>
      <c r="T3" s="196"/>
      <c r="U3" s="146"/>
      <c r="V3" s="149"/>
      <c r="W3" s="185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4"/>
      <c r="AP3" s="195"/>
      <c r="AQ3" s="196"/>
      <c r="AR3" s="146"/>
      <c r="AS3" s="149"/>
      <c r="AT3" s="185"/>
    </row>
    <row r="4" spans="2:46" ht="19.5" customHeight="1">
      <c r="B4" s="212" t="s">
        <v>23</v>
      </c>
      <c r="C4" s="193"/>
      <c r="D4" s="24"/>
      <c r="E4" s="191">
        <v>250</v>
      </c>
      <c r="F4" s="192"/>
      <c r="G4" s="193"/>
      <c r="H4" s="22"/>
      <c r="I4" s="26"/>
      <c r="J4" s="189"/>
      <c r="K4" s="189"/>
      <c r="L4" s="189"/>
      <c r="M4" s="189"/>
      <c r="N4" s="189"/>
      <c r="O4" s="189"/>
      <c r="P4" s="27"/>
      <c r="Q4" s="27"/>
      <c r="R4" s="197"/>
      <c r="S4" s="198"/>
      <c r="T4" s="199"/>
      <c r="U4" s="189"/>
      <c r="V4" s="189"/>
      <c r="W4" s="190"/>
      <c r="Y4" s="212" t="s">
        <v>23</v>
      </c>
      <c r="Z4" s="193"/>
      <c r="AA4" s="92"/>
      <c r="AB4" s="191"/>
      <c r="AC4" s="192"/>
      <c r="AD4" s="193"/>
      <c r="AE4" s="22"/>
      <c r="AF4" s="26"/>
      <c r="AG4" s="189"/>
      <c r="AH4" s="189"/>
      <c r="AI4" s="189"/>
      <c r="AJ4" s="189"/>
      <c r="AK4" s="189"/>
      <c r="AL4" s="189"/>
      <c r="AM4" s="27"/>
      <c r="AN4" s="27"/>
      <c r="AO4" s="197"/>
      <c r="AP4" s="198"/>
      <c r="AQ4" s="199"/>
      <c r="AR4" s="189"/>
      <c r="AS4" s="189"/>
      <c r="AT4" s="190"/>
    </row>
    <row r="5" spans="2:46" ht="6.75" customHeight="1">
      <c r="B5" s="224"/>
      <c r="C5" s="198"/>
      <c r="D5" s="198"/>
      <c r="E5" s="198"/>
      <c r="F5" s="198"/>
      <c r="G5" s="198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4"/>
      <c r="Z5" s="198"/>
      <c r="AA5" s="198"/>
      <c r="AB5" s="198"/>
      <c r="AC5" s="198"/>
      <c r="AD5" s="19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6" t="s">
        <v>56</v>
      </c>
      <c r="C6" s="217"/>
      <c r="D6" s="217"/>
      <c r="E6" s="218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6" t="s">
        <v>60</v>
      </c>
      <c r="S6" s="187"/>
      <c r="T6" s="187"/>
      <c r="U6" s="187"/>
      <c r="V6" s="187"/>
      <c r="W6" s="188"/>
      <c r="Y6" s="216" t="s">
        <v>56</v>
      </c>
      <c r="Z6" s="217"/>
      <c r="AA6" s="217"/>
      <c r="AB6" s="218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6" t="s">
        <v>60</v>
      </c>
      <c r="AP6" s="187"/>
      <c r="AQ6" s="187"/>
      <c r="AR6" s="187"/>
      <c r="AS6" s="187"/>
      <c r="AT6" s="188"/>
    </row>
    <row r="7" spans="2:46" ht="16.5" customHeight="1">
      <c r="B7" s="209" t="s">
        <v>46</v>
      </c>
      <c r="C7" s="210"/>
      <c r="D7" s="210"/>
      <c r="E7" s="210"/>
      <c r="F7" s="210"/>
      <c r="G7" s="210"/>
      <c r="H7" s="210"/>
      <c r="I7" s="210"/>
      <c r="J7" s="210"/>
      <c r="K7" s="210"/>
      <c r="L7" s="211"/>
      <c r="M7" s="73"/>
      <c r="N7" s="175"/>
      <c r="O7" s="176"/>
      <c r="P7" s="176"/>
      <c r="Q7" s="176"/>
      <c r="R7" s="200" t="s">
        <v>57</v>
      </c>
      <c r="S7" s="200"/>
      <c r="T7" s="200"/>
      <c r="U7" s="184">
        <v>42279</v>
      </c>
      <c r="V7" s="149"/>
      <c r="W7" s="185"/>
      <c r="Y7" s="209" t="s">
        <v>46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1"/>
      <c r="AJ7" s="73"/>
      <c r="AK7" s="175"/>
      <c r="AL7" s="176"/>
      <c r="AM7" s="176"/>
      <c r="AN7" s="176"/>
      <c r="AO7" s="200" t="s">
        <v>57</v>
      </c>
      <c r="AP7" s="200"/>
      <c r="AQ7" s="200"/>
      <c r="AR7" s="146"/>
      <c r="AS7" s="149"/>
      <c r="AT7" s="185"/>
    </row>
    <row r="8" spans="2:46" ht="16.5" customHeight="1">
      <c r="B8" s="212"/>
      <c r="C8" s="192"/>
      <c r="D8" s="192"/>
      <c r="E8" s="192"/>
      <c r="F8" s="192"/>
      <c r="G8" s="192"/>
      <c r="H8" s="192"/>
      <c r="I8" s="192"/>
      <c r="J8" s="192"/>
      <c r="K8" s="192"/>
      <c r="L8" s="193"/>
      <c r="M8" s="73"/>
      <c r="N8" s="175"/>
      <c r="O8" s="176"/>
      <c r="P8" s="176"/>
      <c r="Q8" s="176"/>
      <c r="R8" s="200" t="s">
        <v>58</v>
      </c>
      <c r="S8" s="200"/>
      <c r="T8" s="200"/>
      <c r="U8" s="146"/>
      <c r="V8" s="149"/>
      <c r="W8" s="185"/>
      <c r="Y8" s="212"/>
      <c r="Z8" s="192"/>
      <c r="AA8" s="192"/>
      <c r="AB8" s="192"/>
      <c r="AC8" s="192"/>
      <c r="AD8" s="192"/>
      <c r="AE8" s="192"/>
      <c r="AF8" s="192"/>
      <c r="AG8" s="192"/>
      <c r="AH8" s="192"/>
      <c r="AI8" s="193"/>
      <c r="AJ8" s="73"/>
      <c r="AK8" s="175"/>
      <c r="AL8" s="176"/>
      <c r="AM8" s="176"/>
      <c r="AN8" s="176"/>
      <c r="AO8" s="200" t="s">
        <v>58</v>
      </c>
      <c r="AP8" s="200"/>
      <c r="AQ8" s="200"/>
      <c r="AR8" s="146"/>
      <c r="AS8" s="149"/>
      <c r="AT8" s="185"/>
    </row>
    <row r="9" spans="2:46" ht="16.5" customHeight="1" thickBot="1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5"/>
      <c r="M9" s="65"/>
      <c r="N9" s="207"/>
      <c r="O9" s="208"/>
      <c r="P9" s="208"/>
      <c r="Q9" s="208"/>
      <c r="R9" s="234" t="s">
        <v>59</v>
      </c>
      <c r="S9" s="234"/>
      <c r="T9" s="234"/>
      <c r="U9" s="204"/>
      <c r="V9" s="205"/>
      <c r="W9" s="206"/>
      <c r="Y9" s="213"/>
      <c r="Z9" s="214"/>
      <c r="AA9" s="214"/>
      <c r="AB9" s="214"/>
      <c r="AC9" s="214"/>
      <c r="AD9" s="214"/>
      <c r="AE9" s="214"/>
      <c r="AF9" s="214"/>
      <c r="AG9" s="214"/>
      <c r="AH9" s="214"/>
      <c r="AI9" s="215"/>
      <c r="AJ9" s="65"/>
      <c r="AK9" s="207"/>
      <c r="AL9" s="208"/>
      <c r="AM9" s="208"/>
      <c r="AN9" s="208"/>
      <c r="AO9" s="234" t="s">
        <v>59</v>
      </c>
      <c r="AP9" s="234"/>
      <c r="AQ9" s="234"/>
      <c r="AR9" s="204"/>
      <c r="AS9" s="205"/>
      <c r="AT9" s="206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1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1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2"/>
      <c r="V11" s="203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2"/>
      <c r="AS11" s="203"/>
      <c r="AT11" s="178"/>
    </row>
    <row r="12" spans="2:46" ht="15" customHeight="1">
      <c r="B12" s="165" t="s">
        <v>64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250</v>
      </c>
      <c r="L12" s="170" t="s">
        <v>55</v>
      </c>
      <c r="M12" s="171"/>
      <c r="N12" s="170" t="s">
        <v>66</v>
      </c>
      <c r="O12" s="172"/>
      <c r="P12" s="67"/>
      <c r="Q12" s="67"/>
      <c r="R12" s="67"/>
      <c r="S12" s="68"/>
      <c r="T12" s="69">
        <v>27</v>
      </c>
      <c r="U12" s="69">
        <v>2</v>
      </c>
      <c r="V12" s="54">
        <f>SUM(F13:F23)</f>
        <v>1</v>
      </c>
      <c r="W12" s="55">
        <f>U12/V12</f>
        <v>2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42278</v>
      </c>
      <c r="C13" s="30" t="s">
        <v>67</v>
      </c>
      <c r="D13" s="30"/>
      <c r="E13" s="30">
        <v>3</v>
      </c>
      <c r="F13" s="78">
        <v>1</v>
      </c>
      <c r="G13" s="32">
        <v>110</v>
      </c>
      <c r="H13" s="4"/>
      <c r="I13" s="5">
        <f t="shared" ref="I13" si="0">IF(G13="","",(SUM(E13+F13+Q13)))</f>
        <v>4</v>
      </c>
      <c r="J13" s="6">
        <f>SUM(G$12:G13)</f>
        <v>110</v>
      </c>
      <c r="K13" s="6">
        <f>E$4-J13</f>
        <v>140</v>
      </c>
      <c r="L13" s="7">
        <f t="shared" ref="L13" si="1">IF(G13="",0,$T$12*(I13-F13-Q13))</f>
        <v>81</v>
      </c>
      <c r="M13" s="4">
        <f>G13</f>
        <v>110</v>
      </c>
      <c r="N13" s="111">
        <f>IF(L13=0,"",(M13/L13))</f>
        <v>1.3580246913580247</v>
      </c>
      <c r="O13" s="112"/>
      <c r="P13" s="33"/>
      <c r="Q13" s="30">
        <v>0</v>
      </c>
      <c r="R13" s="30">
        <v>0</v>
      </c>
      <c r="S13" s="30">
        <v>0</v>
      </c>
      <c r="T13" s="221"/>
      <c r="U13" s="222"/>
      <c r="V13" s="222"/>
      <c r="W13" s="223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1"/>
      <c r="AR13" s="222"/>
      <c r="AS13" s="222"/>
      <c r="AT13" s="223"/>
    </row>
    <row r="14" spans="2:46" ht="15" customHeight="1">
      <c r="B14" s="29">
        <v>42279</v>
      </c>
      <c r="C14" s="30" t="s">
        <v>67</v>
      </c>
      <c r="D14" s="30"/>
      <c r="E14" s="30">
        <v>6</v>
      </c>
      <c r="F14" s="78">
        <v>0</v>
      </c>
      <c r="G14" s="32">
        <v>179</v>
      </c>
      <c r="H14" s="4"/>
      <c r="I14" s="5">
        <f t="shared" ref="I14:I23" si="4">IF(G14="","",(SUM(E14+F14+Q14)))</f>
        <v>8</v>
      </c>
      <c r="J14" s="6">
        <f>SUM(G$12:G14)</f>
        <v>289</v>
      </c>
      <c r="K14" s="6">
        <f t="shared" ref="K14:K23" si="5">E$4-J14</f>
        <v>-39</v>
      </c>
      <c r="L14" s="7">
        <f t="shared" ref="L14:L23" si="6">IF(G14="",0,$T$12*(I14-F14-Q14))</f>
        <v>162</v>
      </c>
      <c r="M14" s="4">
        <f t="shared" ref="M14:M23" si="7">G14</f>
        <v>179</v>
      </c>
      <c r="N14" s="111">
        <f t="shared" ref="N14:N23" si="8">IF(L14=0,"",(M14/L14))</f>
        <v>1.1049382716049383</v>
      </c>
      <c r="O14" s="112"/>
      <c r="P14" s="33"/>
      <c r="Q14" s="30">
        <v>2</v>
      </c>
      <c r="R14" s="30">
        <v>4</v>
      </c>
      <c r="S14" s="30">
        <v>0</v>
      </c>
      <c r="T14" s="221" t="s">
        <v>70</v>
      </c>
      <c r="U14" s="222"/>
      <c r="V14" s="222"/>
      <c r="W14" s="223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289</v>
      </c>
      <c r="K15" s="6">
        <f t="shared" si="5"/>
        <v>-39</v>
      </c>
      <c r="L15" s="7">
        <f t="shared" si="6"/>
        <v>0</v>
      </c>
      <c r="M15" s="4">
        <f t="shared" si="7"/>
        <v>0</v>
      </c>
      <c r="N15" s="111" t="str">
        <f t="shared" si="8"/>
        <v/>
      </c>
      <c r="O15" s="112"/>
      <c r="P15" s="33"/>
      <c r="Q15" s="8"/>
      <c r="R15" s="8"/>
      <c r="S15" s="8"/>
      <c r="T15" s="221"/>
      <c r="U15" s="222"/>
      <c r="V15" s="222"/>
      <c r="W15" s="223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289</v>
      </c>
      <c r="K16" s="6">
        <f t="shared" si="5"/>
        <v>-39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289</v>
      </c>
      <c r="K17" s="6">
        <f t="shared" si="5"/>
        <v>-39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289</v>
      </c>
      <c r="K18" s="6">
        <f t="shared" si="5"/>
        <v>-39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289</v>
      </c>
      <c r="K19" s="6">
        <f t="shared" si="5"/>
        <v>-39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289</v>
      </c>
      <c r="K20" s="6">
        <f t="shared" si="5"/>
        <v>-39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289</v>
      </c>
      <c r="K21" s="6">
        <f t="shared" si="5"/>
        <v>-39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289</v>
      </c>
      <c r="K22" s="6">
        <f t="shared" si="5"/>
        <v>-39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289</v>
      </c>
      <c r="K23" s="6">
        <f t="shared" si="5"/>
        <v>-39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9</v>
      </c>
      <c r="F24" s="62">
        <f>SUM(F13:F23)</f>
        <v>1</v>
      </c>
      <c r="G24" s="62">
        <f>SUM(G13:G23)</f>
        <v>289</v>
      </c>
      <c r="H24" s="81"/>
      <c r="I24" s="62">
        <f t="shared" ref="I24" si="15">IF(G24="","",(SUM(E24+F24+Q24)))</f>
        <v>12</v>
      </c>
      <c r="J24" s="82">
        <f>J23</f>
        <v>289</v>
      </c>
      <c r="K24" s="82">
        <f t="shared" ref="K24" si="16">E$4-J24</f>
        <v>-39</v>
      </c>
      <c r="L24" s="83">
        <f>SUM(L13:L23)</f>
        <v>243</v>
      </c>
      <c r="M24" s="81">
        <f>SUM(M13:M23)</f>
        <v>289</v>
      </c>
      <c r="N24" s="122">
        <f>SUM(M24/L24)</f>
        <v>1.1893004115226338</v>
      </c>
      <c r="O24" s="123"/>
      <c r="P24" s="84"/>
      <c r="Q24" s="83">
        <f>SUM(Q13:Q23)</f>
        <v>2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2" t="s">
        <v>37</v>
      </c>
      <c r="Z25" s="243"/>
      <c r="AA25" s="243"/>
      <c r="AB25" s="243"/>
      <c r="AC25" s="243"/>
      <c r="AD25" s="244"/>
      <c r="AE25" s="244"/>
      <c r="AF25" s="244"/>
      <c r="AG25" s="244"/>
      <c r="AH25" s="244"/>
      <c r="AI25" s="243"/>
      <c r="AJ25" s="243"/>
      <c r="AK25" s="243"/>
      <c r="AL25" s="243"/>
      <c r="AM25" s="243"/>
      <c r="AN25" s="243"/>
      <c r="AO25" s="243"/>
      <c r="AP25" s="243"/>
      <c r="AQ25" s="244"/>
      <c r="AR25" s="244"/>
      <c r="AS25" s="244"/>
      <c r="AT25" s="245"/>
    </row>
    <row r="26" spans="2:46" ht="15" customHeight="1">
      <c r="B26" s="165" t="s">
        <v>40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250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250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5"/>
      <c r="U27" s="236"/>
      <c r="V27" s="236"/>
      <c r="W27" s="237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5"/>
      <c r="AR27" s="236"/>
      <c r="AS27" s="236"/>
      <c r="AT27" s="237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250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3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250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250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250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250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250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250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250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250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250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250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250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250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250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250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250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250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250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250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250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250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250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250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250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9" t="s">
        <v>42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1"/>
      <c r="X53" s="97"/>
      <c r="Y53" s="239" t="s">
        <v>42</v>
      </c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1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1" t="s">
        <v>52</v>
      </c>
      <c r="C55" s="232"/>
      <c r="D55" s="232"/>
      <c r="E55" s="232"/>
      <c r="F55" s="232"/>
      <c r="G55" s="232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1" t="s">
        <v>52</v>
      </c>
      <c r="Z55" s="232"/>
      <c r="AA55" s="232"/>
      <c r="AB55" s="232"/>
      <c r="AC55" s="232"/>
      <c r="AD55" s="232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3" t="s">
        <v>43</v>
      </c>
      <c r="K56" s="140"/>
      <c r="L56" s="44">
        <f>SUMIF($R$13:$R$23,1,$Q$13:$Q$50)+SUMIF($R$27:$R$37,1,$Q$27:$Q$37)+SUMIF($R$41:$R$51,1,$Q$41:$Q$51)</f>
        <v>0</v>
      </c>
      <c r="M56" s="143">
        <v>42278</v>
      </c>
      <c r="N56" s="143"/>
      <c r="O56" s="238">
        <v>0.45833333333333331</v>
      </c>
      <c r="P56" s="117"/>
      <c r="Q56" s="117"/>
      <c r="R56" s="116" t="s">
        <v>68</v>
      </c>
      <c r="S56" s="117"/>
      <c r="T56" s="116" t="s">
        <v>69</v>
      </c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3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6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9" t="s">
        <v>44</v>
      </c>
      <c r="K58" s="220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9" t="s">
        <v>44</v>
      </c>
      <c r="AH58" s="220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2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2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5" t="s">
        <v>47</v>
      </c>
      <c r="C60" s="226"/>
      <c r="D60" s="226"/>
      <c r="E60" s="226"/>
      <c r="F60" s="227">
        <f>G24</f>
        <v>289</v>
      </c>
      <c r="G60" s="228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5" t="s">
        <v>47</v>
      </c>
      <c r="Z60" s="226"/>
      <c r="AA60" s="226"/>
      <c r="AB60" s="226"/>
      <c r="AC60" s="227">
        <f>AD24</f>
        <v>0</v>
      </c>
      <c r="AD60" s="228"/>
      <c r="AE60" s="66"/>
      <c r="AF60" s="247"/>
      <c r="AG60" s="247"/>
      <c r="AH60" s="247"/>
      <c r="AI60" s="247"/>
      <c r="AJ60" s="247"/>
      <c r="AK60" s="247"/>
      <c r="AL60" s="247"/>
      <c r="AM60" s="247"/>
      <c r="AN60" s="247"/>
      <c r="AO60" s="247"/>
      <c r="AP60" s="247"/>
      <c r="AQ60" s="247"/>
      <c r="AR60" s="247"/>
      <c r="AS60" s="247"/>
      <c r="AT60" s="248"/>
    </row>
    <row r="61" spans="2:46" ht="20.25" customHeight="1">
      <c r="B61" s="229"/>
      <c r="C61" s="229"/>
      <c r="D61" s="229"/>
      <c r="E61" s="229"/>
      <c r="F61" s="230"/>
      <c r="G61" s="230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2015-10-06T15:11:18Z</dcterms:modified>
</cp:coreProperties>
</file>