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5725"/>
</workbook>
</file>

<file path=xl/calcChain.xml><?xml version="1.0" encoding="utf-8"?>
<calcChain xmlns="http://schemas.openxmlformats.org/spreadsheetml/2006/main">
  <c r="AI58" i="1"/>
  <c r="AI57"/>
  <c r="AI56"/>
  <c r="AI55"/>
  <c r="AP51"/>
  <c r="AC56" s="1"/>
  <c r="AN51"/>
  <c r="AD51"/>
  <c r="AC51"/>
  <c r="AB51"/>
  <c r="AK50"/>
  <c r="AJ50"/>
  <c r="AI50"/>
  <c r="AG50"/>
  <c r="AG51" s="1"/>
  <c r="AC59" s="1"/>
  <c r="AF50"/>
  <c r="AE50"/>
  <c r="AJ49"/>
  <c r="AI49"/>
  <c r="AK49" s="1"/>
  <c r="AG49"/>
  <c r="AH49" s="1"/>
  <c r="AF49"/>
  <c r="AJ48"/>
  <c r="AI48"/>
  <c r="AK48" s="1"/>
  <c r="AG48"/>
  <c r="AH48" s="1"/>
  <c r="AF48"/>
  <c r="AJ47"/>
  <c r="AI47"/>
  <c r="AK47" s="1"/>
  <c r="AH47"/>
  <c r="AG47"/>
  <c r="AF47"/>
  <c r="AJ46"/>
  <c r="AI46"/>
  <c r="AK46" s="1"/>
  <c r="AG46"/>
  <c r="AH46" s="1"/>
  <c r="AF46"/>
  <c r="AK45"/>
  <c r="AJ45"/>
  <c r="AI45"/>
  <c r="AG45"/>
  <c r="AH45" s="1"/>
  <c r="AF45"/>
  <c r="AJ44"/>
  <c r="AI44"/>
  <c r="AK44" s="1"/>
  <c r="AH44"/>
  <c r="AG44"/>
  <c r="AF44"/>
  <c r="AJ43"/>
  <c r="AI43"/>
  <c r="AK43" s="1"/>
  <c r="AG43"/>
  <c r="AH43" s="1"/>
  <c r="AF43"/>
  <c r="AJ42"/>
  <c r="AI42"/>
  <c r="AK42" s="1"/>
  <c r="AG42"/>
  <c r="AH42" s="1"/>
  <c r="AF42"/>
  <c r="AJ41"/>
  <c r="AI41"/>
  <c r="AK41" s="1"/>
  <c r="AG41"/>
  <c r="AH41" s="1"/>
  <c r="AF41"/>
  <c r="AJ40"/>
  <c r="AI40"/>
  <c r="AK40" s="1"/>
  <c r="AG40"/>
  <c r="AH40" s="1"/>
  <c r="AF40"/>
  <c r="AJ39"/>
  <c r="AI39"/>
  <c r="AK39" s="1"/>
  <c r="AH39"/>
  <c r="AG39"/>
  <c r="AF39"/>
  <c r="AJ38"/>
  <c r="AI38"/>
  <c r="AK38" s="1"/>
  <c r="AG38"/>
  <c r="AH38" s="1"/>
  <c r="AF38"/>
  <c r="AK37"/>
  <c r="AJ37"/>
  <c r="AI37"/>
  <c r="AG37"/>
  <c r="AH37" s="1"/>
  <c r="AF37"/>
  <c r="AJ36"/>
  <c r="AI36"/>
  <c r="AK36" s="1"/>
  <c r="AH36"/>
  <c r="AG36"/>
  <c r="AF36"/>
  <c r="AJ35"/>
  <c r="AI35"/>
  <c r="AK35" s="1"/>
  <c r="AG35"/>
  <c r="AH35" s="1"/>
  <c r="AF35"/>
  <c r="AJ34"/>
  <c r="AI34"/>
  <c r="AK34" s="1"/>
  <c r="AG34"/>
  <c r="AH34" s="1"/>
  <c r="AF34"/>
  <c r="AJ33"/>
  <c r="AI33"/>
  <c r="AK33" s="1"/>
  <c r="AG33"/>
  <c r="AH33" s="1"/>
  <c r="AF33"/>
  <c r="AJ32"/>
  <c r="AI32"/>
  <c r="AK32" s="1"/>
  <c r="AG32"/>
  <c r="AH32" s="1"/>
  <c r="AF32"/>
  <c r="AJ31"/>
  <c r="AI31"/>
  <c r="AK31" s="1"/>
  <c r="AH31"/>
  <c r="AG31"/>
  <c r="AF31"/>
  <c r="AJ30"/>
  <c r="AI30"/>
  <c r="AK30" s="1"/>
  <c r="AG30"/>
  <c r="AH30" s="1"/>
  <c r="AF30"/>
  <c r="AK29"/>
  <c r="AJ29"/>
  <c r="AI29"/>
  <c r="AG29"/>
  <c r="AH29" s="1"/>
  <c r="AF29"/>
  <c r="AJ28"/>
  <c r="AI28"/>
  <c r="AK28" s="1"/>
  <c r="AH28"/>
  <c r="AG28"/>
  <c r="AF28"/>
  <c r="AJ27"/>
  <c r="AI27"/>
  <c r="AK27" s="1"/>
  <c r="AG27"/>
  <c r="AH27" s="1"/>
  <c r="AF27"/>
  <c r="AJ26"/>
  <c r="AI26"/>
  <c r="AK26" s="1"/>
  <c r="AG26"/>
  <c r="AH26" s="1"/>
  <c r="AF26"/>
  <c r="AJ25"/>
  <c r="AI25"/>
  <c r="AK25" s="1"/>
  <c r="AG25"/>
  <c r="AH25" s="1"/>
  <c r="AF25"/>
  <c r="AJ24"/>
  <c r="AI24"/>
  <c r="AK24" s="1"/>
  <c r="AG24"/>
  <c r="AH24" s="1"/>
  <c r="AF24"/>
  <c r="AJ23"/>
  <c r="AI23"/>
  <c r="AK23" s="1"/>
  <c r="AH23"/>
  <c r="AG23"/>
  <c r="AF23"/>
  <c r="AJ22"/>
  <c r="AI22"/>
  <c r="AK22" s="1"/>
  <c r="AG22"/>
  <c r="AH22" s="1"/>
  <c r="AF22"/>
  <c r="AK21"/>
  <c r="AJ21"/>
  <c r="AI21"/>
  <c r="AG21"/>
  <c r="AH21" s="1"/>
  <c r="AF21"/>
  <c r="AJ20"/>
  <c r="AI20"/>
  <c r="AK20" s="1"/>
  <c r="AH20"/>
  <c r="AG20"/>
  <c r="AF20"/>
  <c r="AJ19"/>
  <c r="AI19"/>
  <c r="AK19" s="1"/>
  <c r="AG19"/>
  <c r="AH19" s="1"/>
  <c r="AF19"/>
  <c r="AJ18"/>
  <c r="AI18"/>
  <c r="AK18" s="1"/>
  <c r="AG18"/>
  <c r="AH18" s="1"/>
  <c r="AF18"/>
  <c r="AE18"/>
  <c r="AK17"/>
  <c r="AJ17"/>
  <c r="AI17"/>
  <c r="AG17"/>
  <c r="AH17" s="1"/>
  <c r="AF17"/>
  <c r="AE17"/>
  <c r="AJ16"/>
  <c r="AI16"/>
  <c r="AK16" s="1"/>
  <c r="AH16"/>
  <c r="AG16"/>
  <c r="AF16"/>
  <c r="AE16"/>
  <c r="AJ15"/>
  <c r="AI15"/>
  <c r="AK15" s="1"/>
  <c r="AG15"/>
  <c r="AH15" s="1"/>
  <c r="AF15"/>
  <c r="AE15"/>
  <c r="AJ14"/>
  <c r="AI14"/>
  <c r="AK14" s="1"/>
  <c r="AG14"/>
  <c r="AH14" s="1"/>
  <c r="AF14"/>
  <c r="AE14"/>
  <c r="AJ13"/>
  <c r="AI13"/>
  <c r="AK13" s="1"/>
  <c r="AG13"/>
  <c r="AH13" s="1"/>
  <c r="AF13"/>
  <c r="AE13"/>
  <c r="AS12"/>
  <c r="AT12" s="1"/>
  <c r="AH12"/>
  <c r="AI51" l="1"/>
  <c r="AK51" s="1"/>
  <c r="AF51"/>
  <c r="AJ51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J37"/>
  <c r="K37" s="1"/>
  <c r="L37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N24" s="1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20" l="1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<sst xmlns="http://schemas.openxmlformats.org/spreadsheetml/2006/main" count="120" uniqueCount="65">
  <si>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</si>
  <si>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</si>
  <si>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</si>
  <si>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</si>
  <si>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</si>
  <si>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</si>
  <si>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</si>
  <si>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</si>
  <si>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</si>
  <si>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</si>
  <si>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</si>
  <si>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</si>
  <si>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</si>
  <si>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</si>
  <si>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</si>
  <si>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</si>
  <si>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</si>
  <si>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</si>
  <si>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</si>
  <si>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</si>
  <si>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</si>
  <si>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</si>
  <si>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</si>
  <si>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</si>
  <si>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</si>
  <si>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</si>
  <si>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</si>
  <si>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</si>
  <si>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</si>
  <si>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</si>
  <si>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</si>
  <si>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</si>
  <si>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</si>
  <si>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</si>
  <si>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</si>
  <si>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</si>
  <si>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</si>
  <si>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</si>
  <si>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</si>
  <si>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</si>
  <si>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</si>
  <si>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</si>
  <si>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</si>
  <si>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</si>
  <si>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</si>
  <si>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</si>
  <si>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</si>
  <si>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</si>
  <si>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</si>
  <si>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</si>
  <si>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</si>
  <si>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</si>
  <si>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</si>
  <si>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</si>
  <si>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</si>
  <si>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</si>
  <si>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7-3-E-BLNK</t>
  </si>
  <si>
    <t>A02071-0068</t>
  </si>
  <si>
    <t>Machine # H1</t>
  </si>
  <si>
    <t>HVD</t>
  </si>
  <si>
    <t>1M 44SEC</t>
  </si>
  <si>
    <t>YES</t>
  </si>
  <si>
    <t>DH</t>
  </si>
  <si>
    <t>B</t>
  </si>
  <si>
    <t>JOB OUT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</si>
</sst>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0" fillId="0" borderId="22" xfId="0" applyBorder="1" applyAlignment="1">
      <alignment horizont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16" fontId="0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5" sqref="B15"/>
    </sheetView>
  </sheetViews>
  <sheetFormatPr defaultColWidth="9.140625" defaultRowHeight="15"/>
  <cols>
    <col min="1" max="1" width="2.7109375" style="1" hidden="1" customWidth="1"/>
    <col min="2" max="2" width="9.28515625" style="1" bestFit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75" t="s">
        <v>50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>
      <c r="B2" s="176" t="s">
        <v>24</v>
      </c>
      <c r="C2" s="177"/>
      <c r="D2" s="51"/>
      <c r="E2" s="197" t="s">
        <v>56</v>
      </c>
      <c r="F2" s="198"/>
      <c r="G2" s="199"/>
      <c r="H2" s="22"/>
      <c r="I2" s="2"/>
      <c r="J2" s="181" t="s">
        <v>0</v>
      </c>
      <c r="K2" s="182"/>
      <c r="L2" s="54" t="s">
        <v>63</v>
      </c>
      <c r="M2" s="22"/>
      <c r="N2" s="22"/>
      <c r="O2" s="22"/>
      <c r="P2" s="22"/>
      <c r="Q2" s="22"/>
      <c r="R2" s="183" t="s">
        <v>48</v>
      </c>
      <c r="S2" s="156"/>
      <c r="T2" s="157"/>
      <c r="U2" s="181"/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>
      <c r="B3" s="176" t="s">
        <v>22</v>
      </c>
      <c r="C3" s="177"/>
      <c r="D3" s="50"/>
      <c r="E3" s="178">
        <v>386461</v>
      </c>
      <c r="F3" s="179"/>
      <c r="G3" s="180"/>
      <c r="H3" s="22"/>
      <c r="I3" s="23"/>
      <c r="J3" s="181" t="s">
        <v>25</v>
      </c>
      <c r="K3" s="182"/>
      <c r="L3" s="181" t="s">
        <v>57</v>
      </c>
      <c r="M3" s="177"/>
      <c r="N3" s="177"/>
      <c r="O3" s="182"/>
      <c r="P3" s="22"/>
      <c r="Q3" s="22"/>
      <c r="R3" s="184"/>
      <c r="S3" s="185"/>
      <c r="T3" s="186"/>
      <c r="U3" s="181"/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>
      <c r="B4" s="155" t="s">
        <v>23</v>
      </c>
      <c r="C4" s="157"/>
      <c r="D4" s="50"/>
      <c r="E4" s="183">
        <v>350</v>
      </c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201" t="s">
        <v>53</v>
      </c>
      <c r="S7" s="202"/>
      <c r="T7" s="202"/>
      <c r="U7" s="202"/>
      <c r="V7" s="202"/>
      <c r="W7" s="203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201" t="s">
        <v>53</v>
      </c>
      <c r="AP7" s="202"/>
      <c r="AQ7" s="202"/>
      <c r="AR7" s="202"/>
      <c r="AS7" s="202"/>
      <c r="AT7" s="203"/>
    </row>
    <row r="8" spans="2:46" ht="16.5" customHeight="1">
      <c r="B8" s="155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204"/>
      <c r="S8" s="205"/>
      <c r="T8" s="205"/>
      <c r="U8" s="205"/>
      <c r="V8" s="205"/>
      <c r="W8" s="206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204"/>
      <c r="AP8" s="205"/>
      <c r="AQ8" s="205"/>
      <c r="AR8" s="205"/>
      <c r="AS8" s="205"/>
      <c r="AT8" s="206"/>
    </row>
    <row r="9" spans="2:46" ht="13.5" customHeight="1" thickBot="1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>
      <c r="B12" s="142" t="s">
        <v>58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350</v>
      </c>
      <c r="L12" s="145" t="s">
        <v>52</v>
      </c>
      <c r="M12" s="146"/>
      <c r="N12" s="145" t="s">
        <v>60</v>
      </c>
      <c r="O12" s="147"/>
      <c r="P12" s="64"/>
      <c r="Q12" s="64"/>
      <c r="R12" s="64"/>
      <c r="S12" s="65"/>
      <c r="T12" s="66">
        <v>28</v>
      </c>
      <c r="U12" s="66">
        <v>2</v>
      </c>
      <c r="V12" s="44">
        <f>SUM(F13:F50)</f>
        <v>1</v>
      </c>
      <c r="W12" s="45">
        <f>IF(V12=0,"",U12/V12)</f>
        <v>2</v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>
        <v>42290</v>
      </c>
      <c r="C13" s="28" t="s">
        <v>59</v>
      </c>
      <c r="D13" s="28"/>
      <c r="E13" s="28">
        <v>6.5</v>
      </c>
      <c r="F13" s="29">
        <v>1</v>
      </c>
      <c r="G13" s="30">
        <v>190</v>
      </c>
      <c r="H13" s="4" t="e">
        <f>IF(G13="","",(IF(#REF!=0,"",(#REF!*G13*#REF!))))</f>
        <v>#REF!</v>
      </c>
      <c r="I13" s="5">
        <f t="shared" ref="I13:I50" si="0">IF(G13="","",(SUM(E13+F13+Q13)))</f>
        <v>7.5</v>
      </c>
      <c r="J13" s="6">
        <f>SUM(G$12:G13)</f>
        <v>190</v>
      </c>
      <c r="K13" s="6">
        <f>E$4-J13</f>
        <v>160</v>
      </c>
      <c r="L13" s="7">
        <f t="shared" ref="L13:L50" si="1">IF(G13="",0,$T$12*(I13-F13-Q13))</f>
        <v>182</v>
      </c>
      <c r="M13" s="4">
        <f>G13</f>
        <v>190</v>
      </c>
      <c r="N13" s="103">
        <f>IF(L13=0,"",(M13/L13))</f>
        <v>1.043956043956044</v>
      </c>
      <c r="O13" s="104"/>
      <c r="P13" s="31"/>
      <c r="Q13" s="28">
        <v>0</v>
      </c>
      <c r="R13" s="28">
        <v>0</v>
      </c>
      <c r="S13" s="28">
        <v>0</v>
      </c>
      <c r="T13" s="133"/>
      <c r="U13" s="134"/>
      <c r="V13" s="134"/>
      <c r="W13" s="135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>
      <c r="B14" s="27">
        <v>42291</v>
      </c>
      <c r="C14" s="28" t="s">
        <v>59</v>
      </c>
      <c r="D14" s="28"/>
      <c r="E14" s="28">
        <v>3.5</v>
      </c>
      <c r="F14" s="32">
        <v>0</v>
      </c>
      <c r="G14" s="30">
        <v>114</v>
      </c>
      <c r="H14" s="4" t="e">
        <f>IF(G14="","",(IF(#REF!=0,"",(#REF!*G14*#REF!))))</f>
        <v>#REF!</v>
      </c>
      <c r="I14" s="5">
        <f t="shared" si="0"/>
        <v>3.5</v>
      </c>
      <c r="J14" s="6">
        <f>SUM(G$12:G14)</f>
        <v>304</v>
      </c>
      <c r="K14" s="6">
        <f>E$4-J14</f>
        <v>46</v>
      </c>
      <c r="L14" s="7">
        <f t="shared" si="1"/>
        <v>98</v>
      </c>
      <c r="M14" s="4">
        <f t="shared" ref="M14:M50" si="4">G14</f>
        <v>114</v>
      </c>
      <c r="N14" s="103">
        <f t="shared" ref="N14:N50" si="5">IF(L14=0,"",(M14/L14))</f>
        <v>1.1632653061224489</v>
      </c>
      <c r="O14" s="104"/>
      <c r="P14" s="31"/>
      <c r="Q14" s="28">
        <v>0</v>
      </c>
      <c r="R14" s="28">
        <v>0</v>
      </c>
      <c r="S14" s="28">
        <v>0</v>
      </c>
      <c r="T14" s="130" t="s">
        <v>64</v>
      </c>
      <c r="U14" s="131"/>
      <c r="V14" s="131"/>
      <c r="W14" s="132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>
      <c r="B15" s="27"/>
      <c r="C15" s="28"/>
      <c r="D15" s="28"/>
      <c r="E15" s="28"/>
      <c r="F15" s="32"/>
      <c r="G15" s="30"/>
      <c r="H15" s="4" t="str">
        <f>IF(G15="","",(IF(#REF!=0,"",(#REF!*G15*#REF!))))</f>
        <v/>
      </c>
      <c r="I15" s="5" t="str">
        <f t="shared" si="0"/>
        <v/>
      </c>
      <c r="J15" s="6">
        <f>SUM(G$12:G15)</f>
        <v>304</v>
      </c>
      <c r="K15" s="6">
        <f>E$4-J15</f>
        <v>46</v>
      </c>
      <c r="L15" s="7">
        <f t="shared" si="1"/>
        <v>0</v>
      </c>
      <c r="M15" s="4">
        <f t="shared" si="4"/>
        <v>0</v>
      </c>
      <c r="N15" s="103" t="str">
        <f t="shared" si="5"/>
        <v/>
      </c>
      <c r="O15" s="104"/>
      <c r="P15" s="31"/>
      <c r="Q15" s="46"/>
      <c r="R15" s="46"/>
      <c r="S15" s="46"/>
      <c r="T15" s="130"/>
      <c r="U15" s="131"/>
      <c r="V15" s="131"/>
      <c r="W15" s="13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304</v>
      </c>
      <c r="K16" s="6">
        <f t="shared" ref="K16:K50" si="8">E$4-J16</f>
        <v>46</v>
      </c>
      <c r="L16" s="7">
        <f t="shared" si="1"/>
        <v>0</v>
      </c>
      <c r="M16" s="4">
        <f t="shared" si="4"/>
        <v>0</v>
      </c>
      <c r="N16" s="103" t="str">
        <f t="shared" ref="N16:N18" si="9">IF(L16=0,"",(M16/L16))</f>
        <v/>
      </c>
      <c r="O16" s="104"/>
      <c r="P16" s="31"/>
      <c r="Q16" s="46"/>
      <c r="R16" s="46"/>
      <c r="S16" s="46"/>
      <c r="T16" s="133"/>
      <c r="U16" s="134"/>
      <c r="V16" s="134"/>
      <c r="W16" s="135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304</v>
      </c>
      <c r="K17" s="6">
        <f t="shared" si="8"/>
        <v>46</v>
      </c>
      <c r="L17" s="7">
        <f t="shared" si="1"/>
        <v>0</v>
      </c>
      <c r="M17" s="4">
        <f t="shared" si="4"/>
        <v>0</v>
      </c>
      <c r="N17" s="103" t="str">
        <f t="shared" si="9"/>
        <v/>
      </c>
      <c r="O17" s="104"/>
      <c r="P17" s="31"/>
      <c r="Q17" s="46"/>
      <c r="R17" s="46"/>
      <c r="S17" s="46"/>
      <c r="T17" s="133"/>
      <c r="U17" s="134"/>
      <c r="V17" s="134"/>
      <c r="W17" s="13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304</v>
      </c>
      <c r="K18" s="6">
        <f t="shared" si="8"/>
        <v>46</v>
      </c>
      <c r="L18" s="7">
        <f t="shared" si="1"/>
        <v>0</v>
      </c>
      <c r="M18" s="4">
        <f t="shared" si="4"/>
        <v>0</v>
      </c>
      <c r="N18" s="103" t="str">
        <f t="shared" si="9"/>
        <v/>
      </c>
      <c r="O18" s="104"/>
      <c r="P18" s="31"/>
      <c r="Q18" s="46"/>
      <c r="R18" s="46"/>
      <c r="S18" s="46"/>
      <c r="T18" s="127"/>
      <c r="U18" s="128"/>
      <c r="V18" s="128"/>
      <c r="W18" s="129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304</v>
      </c>
      <c r="K19" s="6">
        <f t="shared" ref="K19:K45" si="11">E$4-J19</f>
        <v>46</v>
      </c>
      <c r="L19" s="7">
        <f t="shared" ref="L19:L45" si="12">IF(G19="",0,$T$12*(I19-F19-Q19))</f>
        <v>0</v>
      </c>
      <c r="M19" s="4">
        <f t="shared" ref="M19:M45" si="13">G19</f>
        <v>0</v>
      </c>
      <c r="N19" s="103" t="str">
        <f t="shared" ref="N19" si="14">IF(L19=0,"",(M19/L19))</f>
        <v/>
      </c>
      <c r="O19" s="104"/>
      <c r="P19" s="31"/>
      <c r="Q19" s="46"/>
      <c r="R19" s="46"/>
      <c r="S19" s="46"/>
      <c r="T19" s="127"/>
      <c r="U19" s="128"/>
      <c r="V19" s="128"/>
      <c r="W19" s="12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304</v>
      </c>
      <c r="K20" s="6">
        <f t="shared" si="11"/>
        <v>46</v>
      </c>
      <c r="L20" s="7">
        <f t="shared" si="12"/>
        <v>0</v>
      </c>
      <c r="M20" s="4">
        <f t="shared" si="13"/>
        <v>0</v>
      </c>
      <c r="N20" s="103" t="str">
        <f t="shared" ref="N20:N49" si="15">IF(L20=0,"",(M20/L20))</f>
        <v/>
      </c>
      <c r="O20" s="104"/>
      <c r="P20" s="31"/>
      <c r="Q20" s="46"/>
      <c r="R20" s="46"/>
      <c r="S20" s="46"/>
      <c r="T20" s="127"/>
      <c r="U20" s="128"/>
      <c r="V20" s="128"/>
      <c r="W20" s="129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304</v>
      </c>
      <c r="K21" s="6">
        <f t="shared" si="11"/>
        <v>46</v>
      </c>
      <c r="L21" s="7">
        <f t="shared" si="12"/>
        <v>0</v>
      </c>
      <c r="M21" s="4">
        <f t="shared" si="13"/>
        <v>0</v>
      </c>
      <c r="N21" s="103" t="str">
        <f t="shared" si="15"/>
        <v/>
      </c>
      <c r="O21" s="104"/>
      <c r="P21" s="31"/>
      <c r="Q21" s="46"/>
      <c r="R21" s="46"/>
      <c r="S21" s="46"/>
      <c r="T21" s="127"/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304</v>
      </c>
      <c r="K22" s="6">
        <f t="shared" si="11"/>
        <v>46</v>
      </c>
      <c r="L22" s="7">
        <f t="shared" si="12"/>
        <v>0</v>
      </c>
      <c r="M22" s="4">
        <f t="shared" si="13"/>
        <v>0</v>
      </c>
      <c r="N22" s="103" t="str">
        <f t="shared" si="15"/>
        <v/>
      </c>
      <c r="O22" s="104"/>
      <c r="P22" s="31"/>
      <c r="Q22" s="46"/>
      <c r="R22" s="46"/>
      <c r="S22" s="46"/>
      <c r="T22" s="127"/>
      <c r="U22" s="128"/>
      <c r="V22" s="128"/>
      <c r="W22" s="12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304</v>
      </c>
      <c r="K23" s="6">
        <f t="shared" si="11"/>
        <v>46</v>
      </c>
      <c r="L23" s="7">
        <f t="shared" si="12"/>
        <v>0</v>
      </c>
      <c r="M23" s="4">
        <f t="shared" si="13"/>
        <v>0</v>
      </c>
      <c r="N23" s="103" t="str">
        <f t="shared" si="15"/>
        <v/>
      </c>
      <c r="O23" s="104"/>
      <c r="P23" s="31"/>
      <c r="Q23" s="46"/>
      <c r="R23" s="46"/>
      <c r="S23" s="46"/>
      <c r="T23" s="127"/>
      <c r="U23" s="128"/>
      <c r="V23" s="128"/>
      <c r="W23" s="12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304</v>
      </c>
      <c r="K24" s="6">
        <f t="shared" si="11"/>
        <v>46</v>
      </c>
      <c r="L24" s="7">
        <f t="shared" si="12"/>
        <v>0</v>
      </c>
      <c r="M24" s="4">
        <f t="shared" si="13"/>
        <v>0</v>
      </c>
      <c r="N24" s="103" t="str">
        <f t="shared" si="15"/>
        <v/>
      </c>
      <c r="O24" s="104"/>
      <c r="P24" s="31"/>
      <c r="Q24" s="46"/>
      <c r="R24" s="46"/>
      <c r="S24" s="46"/>
      <c r="T24" s="127"/>
      <c r="U24" s="128"/>
      <c r="V24" s="128"/>
      <c r="W24" s="12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304</v>
      </c>
      <c r="K25" s="6">
        <f t="shared" si="11"/>
        <v>46</v>
      </c>
      <c r="L25" s="7">
        <f t="shared" si="12"/>
        <v>0</v>
      </c>
      <c r="M25" s="4">
        <f t="shared" si="13"/>
        <v>0</v>
      </c>
      <c r="N25" s="103" t="str">
        <f t="shared" si="15"/>
        <v/>
      </c>
      <c r="O25" s="104"/>
      <c r="P25" s="31"/>
      <c r="Q25" s="46"/>
      <c r="R25" s="46"/>
      <c r="S25" s="46"/>
      <c r="T25" s="127"/>
      <c r="U25" s="128"/>
      <c r="V25" s="128"/>
      <c r="W25" s="12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304</v>
      </c>
      <c r="K26" s="6">
        <f t="shared" si="11"/>
        <v>46</v>
      </c>
      <c r="L26" s="7">
        <f t="shared" si="12"/>
        <v>0</v>
      </c>
      <c r="M26" s="4">
        <f t="shared" si="13"/>
        <v>0</v>
      </c>
      <c r="N26" s="103" t="str">
        <f t="shared" si="15"/>
        <v/>
      </c>
      <c r="O26" s="104"/>
      <c r="P26" s="31"/>
      <c r="Q26" s="46"/>
      <c r="R26" s="46"/>
      <c r="S26" s="46"/>
      <c r="T26" s="127"/>
      <c r="U26" s="128"/>
      <c r="V26" s="128"/>
      <c r="W26" s="129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304</v>
      </c>
      <c r="K27" s="6">
        <f t="shared" si="11"/>
        <v>46</v>
      </c>
      <c r="L27" s="7">
        <f t="shared" si="12"/>
        <v>0</v>
      </c>
      <c r="M27" s="4">
        <f t="shared" si="13"/>
        <v>0</v>
      </c>
      <c r="N27" s="103" t="str">
        <f t="shared" si="15"/>
        <v/>
      </c>
      <c r="O27" s="104"/>
      <c r="P27" s="31"/>
      <c r="Q27" s="46"/>
      <c r="R27" s="46"/>
      <c r="S27" s="46"/>
      <c r="T27" s="127"/>
      <c r="U27" s="128"/>
      <c r="V27" s="128"/>
      <c r="W27" s="12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304</v>
      </c>
      <c r="K28" s="6">
        <f t="shared" si="11"/>
        <v>46</v>
      </c>
      <c r="L28" s="7">
        <f t="shared" si="12"/>
        <v>0</v>
      </c>
      <c r="M28" s="4">
        <f t="shared" si="13"/>
        <v>0</v>
      </c>
      <c r="N28" s="103" t="str">
        <f t="shared" si="15"/>
        <v/>
      </c>
      <c r="O28" s="104"/>
      <c r="P28" s="31"/>
      <c r="Q28" s="46"/>
      <c r="R28" s="46"/>
      <c r="S28" s="46"/>
      <c r="T28" s="127"/>
      <c r="U28" s="128"/>
      <c r="V28" s="128"/>
      <c r="W28" s="129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304</v>
      </c>
      <c r="K29" s="6">
        <f t="shared" si="11"/>
        <v>46</v>
      </c>
      <c r="L29" s="7">
        <f t="shared" si="12"/>
        <v>0</v>
      </c>
      <c r="M29" s="4">
        <f t="shared" si="13"/>
        <v>0</v>
      </c>
      <c r="N29" s="103" t="str">
        <f t="shared" si="15"/>
        <v/>
      </c>
      <c r="O29" s="104"/>
      <c r="P29" s="31"/>
      <c r="Q29" s="46"/>
      <c r="R29" s="46"/>
      <c r="S29" s="46"/>
      <c r="T29" s="127"/>
      <c r="U29" s="128"/>
      <c r="V29" s="128"/>
      <c r="W29" s="129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304</v>
      </c>
      <c r="K30" s="6">
        <f t="shared" si="11"/>
        <v>46</v>
      </c>
      <c r="L30" s="7">
        <f t="shared" si="12"/>
        <v>0</v>
      </c>
      <c r="M30" s="4">
        <f t="shared" si="13"/>
        <v>0</v>
      </c>
      <c r="N30" s="103" t="str">
        <f t="shared" si="15"/>
        <v/>
      </c>
      <c r="O30" s="104"/>
      <c r="P30" s="31"/>
      <c r="Q30" s="46"/>
      <c r="R30" s="46"/>
      <c r="S30" s="46"/>
      <c r="T30" s="127"/>
      <c r="U30" s="128"/>
      <c r="V30" s="128"/>
      <c r="W30" s="129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304</v>
      </c>
      <c r="K31" s="6">
        <f t="shared" si="11"/>
        <v>46</v>
      </c>
      <c r="L31" s="7">
        <f t="shared" si="12"/>
        <v>0</v>
      </c>
      <c r="M31" s="4">
        <f t="shared" si="13"/>
        <v>0</v>
      </c>
      <c r="N31" s="103" t="str">
        <f t="shared" si="15"/>
        <v/>
      </c>
      <c r="O31" s="104"/>
      <c r="P31" s="31"/>
      <c r="Q31" s="46"/>
      <c r="R31" s="46"/>
      <c r="S31" s="46"/>
      <c r="T31" s="127"/>
      <c r="U31" s="128"/>
      <c r="V31" s="128"/>
      <c r="W31" s="129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304</v>
      </c>
      <c r="K32" s="6">
        <f t="shared" si="11"/>
        <v>46</v>
      </c>
      <c r="L32" s="7">
        <f t="shared" si="12"/>
        <v>0</v>
      </c>
      <c r="M32" s="4">
        <f t="shared" si="13"/>
        <v>0</v>
      </c>
      <c r="N32" s="103" t="str">
        <f t="shared" si="15"/>
        <v/>
      </c>
      <c r="O32" s="104"/>
      <c r="P32" s="31"/>
      <c r="Q32" s="46"/>
      <c r="R32" s="46"/>
      <c r="S32" s="46"/>
      <c r="T32" s="127"/>
      <c r="U32" s="128"/>
      <c r="V32" s="128"/>
      <c r="W32" s="12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304</v>
      </c>
      <c r="K33" s="6">
        <f t="shared" si="11"/>
        <v>46</v>
      </c>
      <c r="L33" s="7">
        <f t="shared" si="12"/>
        <v>0</v>
      </c>
      <c r="M33" s="4">
        <f t="shared" si="13"/>
        <v>0</v>
      </c>
      <c r="N33" s="103" t="str">
        <f t="shared" si="15"/>
        <v/>
      </c>
      <c r="O33" s="104"/>
      <c r="P33" s="31"/>
      <c r="Q33" s="46"/>
      <c r="R33" s="46"/>
      <c r="S33" s="46"/>
      <c r="T33" s="127"/>
      <c r="U33" s="128"/>
      <c r="V33" s="128"/>
      <c r="W33" s="129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304</v>
      </c>
      <c r="K34" s="6">
        <f t="shared" si="11"/>
        <v>46</v>
      </c>
      <c r="L34" s="7">
        <f t="shared" si="12"/>
        <v>0</v>
      </c>
      <c r="M34" s="4">
        <f t="shared" si="13"/>
        <v>0</v>
      </c>
      <c r="N34" s="103" t="str">
        <f t="shared" si="15"/>
        <v/>
      </c>
      <c r="O34" s="104"/>
      <c r="P34" s="31"/>
      <c r="Q34" s="46"/>
      <c r="R34" s="46"/>
      <c r="S34" s="46"/>
      <c r="T34" s="127"/>
      <c r="U34" s="128"/>
      <c r="V34" s="128"/>
      <c r="W34" s="129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304</v>
      </c>
      <c r="K35" s="6">
        <f t="shared" ref="K35:K41" si="17">E$4-J35</f>
        <v>46</v>
      </c>
      <c r="L35" s="7">
        <f t="shared" ref="L35:L41" si="18">IF(G35="",0,$T$12*(I35-F35-Q35))</f>
        <v>0</v>
      </c>
      <c r="M35" s="4">
        <f t="shared" ref="M35:M41" si="19">G35</f>
        <v>0</v>
      </c>
      <c r="N35" s="103" t="str">
        <f t="shared" ref="N35:N41" si="20">IF(L35=0,"",(M35/L35))</f>
        <v/>
      </c>
      <c r="O35" s="104"/>
      <c r="P35" s="31"/>
      <c r="Q35" s="46"/>
      <c r="R35" s="46"/>
      <c r="S35" s="46"/>
      <c r="T35" s="127"/>
      <c r="U35" s="128"/>
      <c r="V35" s="128"/>
      <c r="W35" s="12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304</v>
      </c>
      <c r="K36" s="6">
        <f t="shared" si="17"/>
        <v>46</v>
      </c>
      <c r="L36" s="7">
        <f t="shared" si="18"/>
        <v>0</v>
      </c>
      <c r="M36" s="4">
        <f t="shared" si="19"/>
        <v>0</v>
      </c>
      <c r="N36" s="103" t="str">
        <f t="shared" si="20"/>
        <v/>
      </c>
      <c r="O36" s="104"/>
      <c r="P36" s="31"/>
      <c r="Q36" s="46"/>
      <c r="R36" s="46"/>
      <c r="S36" s="46"/>
      <c r="T36" s="127"/>
      <c r="U36" s="128"/>
      <c r="V36" s="128"/>
      <c r="W36" s="129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304</v>
      </c>
      <c r="K37" s="6">
        <f t="shared" si="17"/>
        <v>46</v>
      </c>
      <c r="L37" s="7">
        <f t="shared" si="18"/>
        <v>0</v>
      </c>
      <c r="M37" s="4">
        <f t="shared" si="19"/>
        <v>0</v>
      </c>
      <c r="N37" s="103" t="str">
        <f t="shared" si="20"/>
        <v/>
      </c>
      <c r="O37" s="104"/>
      <c r="P37" s="31"/>
      <c r="Q37" s="46"/>
      <c r="R37" s="46"/>
      <c r="S37" s="46"/>
      <c r="T37" s="127"/>
      <c r="U37" s="128"/>
      <c r="V37" s="128"/>
      <c r="W37" s="129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304</v>
      </c>
      <c r="K38" s="6">
        <f t="shared" si="17"/>
        <v>46</v>
      </c>
      <c r="L38" s="7">
        <f t="shared" si="18"/>
        <v>0</v>
      </c>
      <c r="M38" s="4">
        <f t="shared" si="19"/>
        <v>0</v>
      </c>
      <c r="N38" s="103" t="str">
        <f t="shared" si="20"/>
        <v/>
      </c>
      <c r="O38" s="104"/>
      <c r="P38" s="31"/>
      <c r="Q38" s="46"/>
      <c r="R38" s="46"/>
      <c r="S38" s="46"/>
      <c r="T38" s="127"/>
      <c r="U38" s="128"/>
      <c r="V38" s="128"/>
      <c r="W38" s="12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304</v>
      </c>
      <c r="K39" s="6">
        <f t="shared" si="17"/>
        <v>46</v>
      </c>
      <c r="L39" s="7">
        <f t="shared" si="18"/>
        <v>0</v>
      </c>
      <c r="M39" s="4">
        <f t="shared" si="19"/>
        <v>0</v>
      </c>
      <c r="N39" s="103" t="str">
        <f t="shared" si="20"/>
        <v/>
      </c>
      <c r="O39" s="104"/>
      <c r="P39" s="31"/>
      <c r="Q39" s="46"/>
      <c r="R39" s="46"/>
      <c r="S39" s="46"/>
      <c r="T39" s="127"/>
      <c r="U39" s="128"/>
      <c r="V39" s="128"/>
      <c r="W39" s="129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304</v>
      </c>
      <c r="K40" s="6">
        <f t="shared" si="17"/>
        <v>46</v>
      </c>
      <c r="L40" s="7">
        <f t="shared" si="18"/>
        <v>0</v>
      </c>
      <c r="M40" s="4">
        <f t="shared" si="19"/>
        <v>0</v>
      </c>
      <c r="N40" s="103" t="str">
        <f t="shared" si="20"/>
        <v/>
      </c>
      <c r="O40" s="104"/>
      <c r="P40" s="31"/>
      <c r="Q40" s="46"/>
      <c r="R40" s="46"/>
      <c r="S40" s="46"/>
      <c r="T40" s="127"/>
      <c r="U40" s="128"/>
      <c r="V40" s="128"/>
      <c r="W40" s="129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304</v>
      </c>
      <c r="K41" s="6">
        <f t="shared" si="17"/>
        <v>46</v>
      </c>
      <c r="L41" s="7">
        <f t="shared" si="18"/>
        <v>0</v>
      </c>
      <c r="M41" s="4">
        <f t="shared" si="19"/>
        <v>0</v>
      </c>
      <c r="N41" s="103" t="str">
        <f t="shared" si="20"/>
        <v/>
      </c>
      <c r="O41" s="104"/>
      <c r="P41" s="31"/>
      <c r="Q41" s="46"/>
      <c r="R41" s="46"/>
      <c r="S41" s="46"/>
      <c r="T41" s="127"/>
      <c r="U41" s="128"/>
      <c r="V41" s="128"/>
      <c r="W41" s="129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304</v>
      </c>
      <c r="K42" s="6">
        <f t="shared" si="11"/>
        <v>46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27"/>
      <c r="U42" s="128"/>
      <c r="V42" s="128"/>
      <c r="W42" s="129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304</v>
      </c>
      <c r="K43" s="6">
        <f t="shared" si="11"/>
        <v>46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05"/>
      <c r="U43" s="106"/>
      <c r="V43" s="106"/>
      <c r="W43" s="10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304</v>
      </c>
      <c r="K44" s="6">
        <f t="shared" si="11"/>
        <v>46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05"/>
      <c r="U44" s="106"/>
      <c r="V44" s="106"/>
      <c r="W44" s="10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304</v>
      </c>
      <c r="K45" s="6">
        <f t="shared" si="11"/>
        <v>46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05"/>
      <c r="U45" s="106"/>
      <c r="V45" s="106"/>
      <c r="W45" s="10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304</v>
      </c>
      <c r="K46" s="6">
        <f t="shared" ref="K46:K49" si="23">E$4-J46</f>
        <v>46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05"/>
      <c r="U46" s="106"/>
      <c r="V46" s="106"/>
      <c r="W46" s="10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304</v>
      </c>
      <c r="K47" s="6">
        <f t="shared" si="23"/>
        <v>46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05"/>
      <c r="U47" s="106"/>
      <c r="V47" s="106"/>
      <c r="W47" s="107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304</v>
      </c>
      <c r="K48" s="6">
        <f t="shared" si="23"/>
        <v>46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304</v>
      </c>
      <c r="K49" s="6">
        <f t="shared" si="23"/>
        <v>46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304</v>
      </c>
      <c r="K50" s="6">
        <f t="shared" si="8"/>
        <v>46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>
      <c r="B51" s="108" t="s">
        <v>20</v>
      </c>
      <c r="C51" s="109"/>
      <c r="D51" s="43"/>
      <c r="E51" s="56">
        <f>SUM(E13:E50)</f>
        <v>10</v>
      </c>
      <c r="F51" s="56">
        <f>SUM(F13:F50)</f>
        <v>1</v>
      </c>
      <c r="G51" s="56">
        <f>SUM(G13:G50)</f>
        <v>304</v>
      </c>
      <c r="H51" s="57"/>
      <c r="I51" s="56">
        <f>SUM(I13:I50)</f>
        <v>11</v>
      </c>
      <c r="J51" s="58">
        <f>J50</f>
        <v>304</v>
      </c>
      <c r="K51" s="58">
        <f>K50</f>
        <v>46</v>
      </c>
      <c r="L51" s="59">
        <f>SUM(L13:L50)</f>
        <v>280</v>
      </c>
      <c r="M51" s="57">
        <f>SUM(M13:M50)</f>
        <v>304</v>
      </c>
      <c r="N51" s="110">
        <f>IF(L51&lt;&gt;0,SUM(M51/L51),"")</f>
        <v>1.0857142857142856</v>
      </c>
      <c r="O51" s="111"/>
      <c r="P51" s="60"/>
      <c r="Q51" s="56">
        <f>SUM(Q13:Q50)</f>
        <v>0</v>
      </c>
      <c r="R51" s="59"/>
      <c r="S51" s="59">
        <f>SUM(S13:S50)</f>
        <v>0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.75" thickBot="1">
      <c r="B52" s="115" t="s">
        <v>55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>
      <c r="B55" s="89" t="s">
        <v>40</v>
      </c>
      <c r="C55" s="90"/>
      <c r="D55" s="90"/>
      <c r="E55" s="90"/>
      <c r="F55" s="91" t="s">
        <v>41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0</v>
      </c>
      <c r="M55" s="200">
        <v>42289</v>
      </c>
      <c r="N55" s="92"/>
      <c r="O55" s="102">
        <v>0.5625</v>
      </c>
      <c r="P55" s="95"/>
      <c r="Q55" s="95"/>
      <c r="R55" s="196" t="s">
        <v>61</v>
      </c>
      <c r="S55" s="95"/>
      <c r="T55" s="196" t="s">
        <v>62</v>
      </c>
      <c r="U55" s="95"/>
      <c r="V55" s="95"/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0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>
      <c r="B56" s="89" t="s">
        <v>43</v>
      </c>
      <c r="C56" s="90"/>
      <c r="D56" s="90"/>
      <c r="E56" s="90"/>
      <c r="F56" s="91">
        <f>SUM(S23+S37+S51)</f>
        <v>0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0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0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0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0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0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0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>
      <c r="B59" s="83" t="s">
        <v>47</v>
      </c>
      <c r="C59" s="84"/>
      <c r="D59" s="84"/>
      <c r="E59" s="84"/>
      <c r="F59" s="85">
        <f>J51</f>
        <v>304</v>
      </c>
      <c r="G59" s="86"/>
      <c r="H59" s="18"/>
      <c r="I59" s="193" t="s">
        <v>54</v>
      </c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5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/>
    <row r="61" spans="2:46" ht="20.25" customHeight="1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2014-08-12T16:15:13Z</cp:lastPrinted>
  <dcterms:created xsi:type="dcterms:W3CDTF">2014-06-10T19:48:08Z</dcterms:created>
  <dcterms:modified xsi:type="dcterms:W3CDTF">2015-10-15T17:00:38Z</dcterms:modified>
</cp:coreProperties>
</file>