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J49" i="1"/>
  <c r="AI49" i="1"/>
  <c r="AK49" i="1" s="1"/>
  <c r="AH49" i="1"/>
  <c r="AG49" i="1"/>
  <c r="AF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J46" i="1"/>
  <c r="AI46" i="1"/>
  <c r="AK46" i="1" s="1"/>
  <c r="AH46" i="1"/>
  <c r="AG46" i="1"/>
  <c r="AF46" i="1"/>
  <c r="AK45" i="1"/>
  <c r="AJ45" i="1"/>
  <c r="AI45" i="1"/>
  <c r="AH45" i="1"/>
  <c r="AG45" i="1"/>
  <c r="AF45" i="1"/>
  <c r="AJ44" i="1"/>
  <c r="AI44" i="1"/>
  <c r="AK44" i="1" s="1"/>
  <c r="AG44" i="1"/>
  <c r="AH44" i="1" s="1"/>
  <c r="AF44" i="1"/>
  <c r="AK43" i="1"/>
  <c r="AJ43" i="1"/>
  <c r="AI43" i="1"/>
  <c r="AG43" i="1"/>
  <c r="AH43" i="1" s="1"/>
  <c r="AF43" i="1"/>
  <c r="AJ42" i="1"/>
  <c r="AI42" i="1"/>
  <c r="AK42" i="1" s="1"/>
  <c r="AH42" i="1"/>
  <c r="AG42" i="1"/>
  <c r="AF42" i="1"/>
  <c r="AJ41" i="1"/>
  <c r="AI41" i="1"/>
  <c r="AK41" i="1" s="1"/>
  <c r="AH41" i="1"/>
  <c r="AG41" i="1"/>
  <c r="AF41" i="1"/>
  <c r="AJ40" i="1"/>
  <c r="AI40" i="1"/>
  <c r="AK40" i="1" s="1"/>
  <c r="AG40" i="1"/>
  <c r="AH40" i="1" s="1"/>
  <c r="AF40" i="1"/>
  <c r="AJ39" i="1"/>
  <c r="AI39" i="1"/>
  <c r="AK39" i="1" s="1"/>
  <c r="AG39" i="1"/>
  <c r="AH39" i="1" s="1"/>
  <c r="AF39" i="1"/>
  <c r="AJ38" i="1"/>
  <c r="AI38" i="1"/>
  <c r="AK38" i="1" s="1"/>
  <c r="AH38" i="1"/>
  <c r="AG38" i="1"/>
  <c r="AF38" i="1"/>
  <c r="AJ37" i="1"/>
  <c r="AI37" i="1"/>
  <c r="AK37" i="1" s="1"/>
  <c r="AH37" i="1"/>
  <c r="AG37" i="1"/>
  <c r="AF37" i="1"/>
  <c r="AJ36" i="1"/>
  <c r="AI36" i="1"/>
  <c r="AK36" i="1" s="1"/>
  <c r="AG36" i="1"/>
  <c r="AH36" i="1" s="1"/>
  <c r="AF36" i="1"/>
  <c r="AK35" i="1"/>
  <c r="AJ35" i="1"/>
  <c r="AI35" i="1"/>
  <c r="AG35" i="1"/>
  <c r="AH35" i="1" s="1"/>
  <c r="AF35" i="1"/>
  <c r="AJ34" i="1"/>
  <c r="AI34" i="1"/>
  <c r="AK34" i="1" s="1"/>
  <c r="AH34" i="1"/>
  <c r="AG34" i="1"/>
  <c r="AF34" i="1"/>
  <c r="AK33" i="1"/>
  <c r="AJ33" i="1"/>
  <c r="AI33" i="1"/>
  <c r="AH33" i="1"/>
  <c r="AG33" i="1"/>
  <c r="AF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H30" i="1"/>
  <c r="AG30" i="1"/>
  <c r="AF30" i="1"/>
  <c r="AJ29" i="1"/>
  <c r="AI29" i="1"/>
  <c r="AK29" i="1" s="1"/>
  <c r="AH29" i="1"/>
  <c r="AG29" i="1"/>
  <c r="AF29" i="1"/>
  <c r="AJ28" i="1"/>
  <c r="AI28" i="1"/>
  <c r="AK28" i="1" s="1"/>
  <c r="AG28" i="1"/>
  <c r="AH28" i="1" s="1"/>
  <c r="AF28" i="1"/>
  <c r="AJ27" i="1"/>
  <c r="AI27" i="1"/>
  <c r="AK27" i="1" s="1"/>
  <c r="AG27" i="1"/>
  <c r="AH27" i="1" s="1"/>
  <c r="AF27" i="1"/>
  <c r="AJ26" i="1"/>
  <c r="AI26" i="1"/>
  <c r="AK26" i="1" s="1"/>
  <c r="AH26" i="1"/>
  <c r="AG26" i="1"/>
  <c r="AF26" i="1"/>
  <c r="AK25" i="1"/>
  <c r="AJ25" i="1"/>
  <c r="AI25" i="1"/>
  <c r="AH25" i="1"/>
  <c r="AG25" i="1"/>
  <c r="AF25" i="1"/>
  <c r="AJ24" i="1"/>
  <c r="AI24" i="1"/>
  <c r="AK24" i="1" s="1"/>
  <c r="AG24" i="1"/>
  <c r="AH24" i="1" s="1"/>
  <c r="AF24" i="1"/>
  <c r="AK23" i="1"/>
  <c r="AJ23" i="1"/>
  <c r="AI23" i="1"/>
  <c r="AG23" i="1"/>
  <c r="AH23" i="1" s="1"/>
  <c r="AF23" i="1"/>
  <c r="AJ22" i="1"/>
  <c r="AI22" i="1"/>
  <c r="AK22" i="1" s="1"/>
  <c r="AH22" i="1"/>
  <c r="AG22" i="1"/>
  <c r="AF22" i="1"/>
  <c r="AJ21" i="1"/>
  <c r="AI21" i="1"/>
  <c r="AK21" i="1" s="1"/>
  <c r="AH21" i="1"/>
  <c r="AG21" i="1"/>
  <c r="AF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H18" i="1"/>
  <c r="AG18" i="1"/>
  <c r="AF18" i="1"/>
  <c r="AE18" i="1"/>
  <c r="AJ17" i="1"/>
  <c r="AI17" i="1"/>
  <c r="AK17" i="1" s="1"/>
  <c r="AG17" i="1"/>
  <c r="AH17" i="1" s="1"/>
  <c r="AF17" i="1"/>
  <c r="AE17" i="1"/>
  <c r="AK16" i="1"/>
  <c r="AJ16" i="1"/>
  <c r="AI16" i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J51" i="1" s="1"/>
  <c r="AI14" i="1"/>
  <c r="AK14" i="1" s="1"/>
  <c r="AH14" i="1"/>
  <c r="AG14" i="1"/>
  <c r="AF14" i="1"/>
  <c r="AF51" i="1" s="1"/>
  <c r="AE14" i="1"/>
  <c r="AJ13" i="1"/>
  <c r="AI13" i="1"/>
  <c r="AI51" i="1" s="1"/>
  <c r="AK51" i="1" s="1"/>
  <c r="AG13" i="1"/>
  <c r="AH13" i="1" s="1"/>
  <c r="AF13" i="1"/>
  <c r="AE13" i="1"/>
  <c r="AS12" i="1"/>
  <c r="AT12" i="1" s="1"/>
  <c r="AH12" i="1"/>
  <c r="AK13" i="1" l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<sst xmlns="http://schemas.openxmlformats.org/spreadsheetml/2006/main" count="124" uniqueCount="69">
  <si>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</si>
  <si>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</si>
  <si>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</si>
  <si>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</si>
  <si>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</si>
  <si>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</si>
  <si>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</si>
  <si>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</si>
  <si>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</si>
  <si>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</si>
  <si>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</si>
  <si>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</si>
  <si>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</si>
  <si>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</si>
  <si>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</si>
  <si>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</si>
  <si>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</si>
  <si>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</si>
  <si>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</si>
  <si>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</si>
  <si>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</si>
  <si>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</si>
  <si>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</si>
  <si>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</si>
  <si>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</si>
  <si>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</si>
  <si>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</si>
  <si>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</si>
  <si>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</si>
  <si>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</si>
  <si>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</si>
  <si>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</si>
  <si>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</si>
  <si>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</si>
  <si>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</si>
  <si>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</si>
  <si>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</si>
  <si>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</si>
  <si>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</si>
  <si>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</si>
  <si>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</si>
  <si>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</si>
  <si>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</si>
  <si>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</si>
  <si>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</si>
  <si>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</si>
  <si>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</si>
  <si>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</si>
  <si>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</si>
  <si>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</si>
  <si>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</si>
  <si>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</si>
  <si>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</si>
  <si>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</si>
  <si>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</si>
  <si>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>7-4-D-BLNK</t>
  </si>
  <si>
    <t>A02071-0046</t>
  </si>
  <si>
    <t>**NEEDS TOP HOLE**</t>
  </si>
  <si>
    <t>1m 7sec    1hr 10min</t>
  </si>
  <si>
    <t>N/A</t>
  </si>
  <si>
    <t>Machine #  M1</t>
  </si>
  <si>
    <t xml:space="preserve">Routing:      WASH  </t>
  </si>
  <si>
    <t>HVD</t>
  </si>
  <si>
    <t>B</t>
  </si>
  <si>
    <t>JB</t>
  </si>
  <si>
    <t>2PM</t>
  </si>
  <si>
    <t>YES</t>
  </si>
  <si>
    <t>DH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</si>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</sst>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4" sqref="E44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6" t="s">
        <v>50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52"/>
      <c r="W1" s="21"/>
      <c r="Y1" s="20"/>
      <c r="Z1" s="126" t="s">
        <v>50</v>
      </c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77"/>
      <c r="AT1" s="21"/>
    </row>
    <row r="2" spans="2:46" ht="19.5" customHeight="1" x14ac:dyDescent="0.3">
      <c r="B2" s="129" t="s">
        <v>24</v>
      </c>
      <c r="C2" s="130"/>
      <c r="D2" s="51"/>
      <c r="E2" s="131" t="s">
        <v>55</v>
      </c>
      <c r="F2" s="132"/>
      <c r="G2" s="133"/>
      <c r="H2" s="22"/>
      <c r="I2" s="2"/>
      <c r="J2" s="127" t="s">
        <v>0</v>
      </c>
      <c r="K2" s="128"/>
      <c r="L2" s="54" t="s">
        <v>63</v>
      </c>
      <c r="M2" s="22"/>
      <c r="N2" s="22"/>
      <c r="O2" s="22"/>
      <c r="P2" s="22"/>
      <c r="Q2" s="22"/>
      <c r="R2" s="137" t="s">
        <v>48</v>
      </c>
      <c r="S2" s="138"/>
      <c r="T2" s="139"/>
      <c r="U2" s="127"/>
      <c r="V2" s="130"/>
      <c r="W2" s="134"/>
      <c r="Y2" s="129" t="s">
        <v>24</v>
      </c>
      <c r="Z2" s="130"/>
      <c r="AA2" s="76"/>
      <c r="AB2" s="131"/>
      <c r="AC2" s="132"/>
      <c r="AD2" s="133"/>
      <c r="AE2" s="22"/>
      <c r="AF2" s="2"/>
      <c r="AG2" s="127" t="s">
        <v>0</v>
      </c>
      <c r="AH2" s="128"/>
      <c r="AI2" s="54"/>
      <c r="AJ2" s="22"/>
      <c r="AK2" s="22"/>
      <c r="AL2" s="22"/>
      <c r="AM2" s="22"/>
      <c r="AN2" s="22"/>
      <c r="AO2" s="137" t="s">
        <v>48</v>
      </c>
      <c r="AP2" s="138"/>
      <c r="AQ2" s="139"/>
      <c r="AR2" s="127"/>
      <c r="AS2" s="130"/>
      <c r="AT2" s="134"/>
    </row>
    <row r="3" spans="2:46" ht="19.5" customHeight="1" x14ac:dyDescent="0.3">
      <c r="B3" s="129" t="s">
        <v>22</v>
      </c>
      <c r="C3" s="130"/>
      <c r="D3" s="50"/>
      <c r="E3" s="131">
        <v>373714</v>
      </c>
      <c r="F3" s="132"/>
      <c r="G3" s="133"/>
      <c r="H3" s="22"/>
      <c r="I3" s="23"/>
      <c r="J3" s="127" t="s">
        <v>25</v>
      </c>
      <c r="K3" s="128"/>
      <c r="L3" s="127" t="s">
        <v>56</v>
      </c>
      <c r="M3" s="130"/>
      <c r="N3" s="130"/>
      <c r="O3" s="128"/>
      <c r="P3" s="22"/>
      <c r="Q3" s="22"/>
      <c r="R3" s="140"/>
      <c r="S3" s="141"/>
      <c r="T3" s="142"/>
      <c r="U3" s="127" t="s">
        <v>59</v>
      </c>
      <c r="V3" s="130"/>
      <c r="W3" s="134"/>
      <c r="Y3" s="129" t="s">
        <v>22</v>
      </c>
      <c r="Z3" s="130"/>
      <c r="AA3" s="79"/>
      <c r="AB3" s="131"/>
      <c r="AC3" s="132"/>
      <c r="AD3" s="133"/>
      <c r="AE3" s="22"/>
      <c r="AF3" s="23"/>
      <c r="AG3" s="127" t="s">
        <v>25</v>
      </c>
      <c r="AH3" s="128"/>
      <c r="AI3" s="127"/>
      <c r="AJ3" s="130"/>
      <c r="AK3" s="130"/>
      <c r="AL3" s="128"/>
      <c r="AM3" s="22"/>
      <c r="AN3" s="22"/>
      <c r="AO3" s="140"/>
      <c r="AP3" s="141"/>
      <c r="AQ3" s="142"/>
      <c r="AR3" s="127"/>
      <c r="AS3" s="130"/>
      <c r="AT3" s="134"/>
    </row>
    <row r="4" spans="2:46" ht="19.5" customHeight="1" x14ac:dyDescent="0.3">
      <c r="B4" s="146" t="s">
        <v>23</v>
      </c>
      <c r="C4" s="139"/>
      <c r="D4" s="50"/>
      <c r="E4" s="137">
        <v>1000</v>
      </c>
      <c r="F4" s="138"/>
      <c r="G4" s="139"/>
      <c r="H4" s="22"/>
      <c r="I4" s="24"/>
      <c r="J4" s="135"/>
      <c r="K4" s="135"/>
      <c r="L4" s="135"/>
      <c r="M4" s="135"/>
      <c r="N4" s="135"/>
      <c r="O4" s="135"/>
      <c r="P4" s="25"/>
      <c r="Q4" s="25"/>
      <c r="R4" s="143"/>
      <c r="S4" s="144"/>
      <c r="T4" s="145"/>
      <c r="U4" s="135"/>
      <c r="V4" s="135"/>
      <c r="W4" s="136"/>
      <c r="Y4" s="146" t="s">
        <v>23</v>
      </c>
      <c r="Z4" s="139"/>
      <c r="AA4" s="79"/>
      <c r="AB4" s="137"/>
      <c r="AC4" s="138"/>
      <c r="AD4" s="139"/>
      <c r="AE4" s="22"/>
      <c r="AF4" s="24"/>
      <c r="AG4" s="135"/>
      <c r="AH4" s="135"/>
      <c r="AI4" s="135"/>
      <c r="AJ4" s="135"/>
      <c r="AK4" s="135"/>
      <c r="AL4" s="135"/>
      <c r="AM4" s="25"/>
      <c r="AN4" s="25"/>
      <c r="AO4" s="143"/>
      <c r="AP4" s="144"/>
      <c r="AQ4" s="145"/>
      <c r="AR4" s="135"/>
      <c r="AS4" s="135"/>
      <c r="AT4" s="136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6" t="s">
        <v>57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9"/>
      <c r="P8" s="25"/>
      <c r="Q8" s="25"/>
      <c r="R8" s="86" t="s">
        <v>58</v>
      </c>
      <c r="S8" s="87"/>
      <c r="T8" s="87"/>
      <c r="U8" s="87"/>
      <c r="V8" s="87"/>
      <c r="W8" s="88"/>
      <c r="Y8" s="146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9"/>
      <c r="AM8" s="25"/>
      <c r="AN8" s="25"/>
      <c r="AO8" s="89"/>
      <c r="AP8" s="90"/>
      <c r="AQ8" s="90"/>
      <c r="AR8" s="90"/>
      <c r="AS8" s="90"/>
      <c r="AT8" s="91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60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1000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1</v>
      </c>
      <c r="W12" s="45">
        <f>IF(V12=0,"",U12/V12)</f>
        <v>0</v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42165</v>
      </c>
      <c r="C13" s="28" t="s">
        <v>62</v>
      </c>
      <c r="D13" s="28"/>
      <c r="E13" s="28">
        <v>6</v>
      </c>
      <c r="F13" s="29">
        <v>1</v>
      </c>
      <c r="G13" s="30">
        <v>235</v>
      </c>
      <c r="H13" s="4" t="e">
        <f>IF(G13="","",(IF(#REF!=0,"",(#REF!*G13*#REF!))))</f>
        <v>#REF!</v>
      </c>
      <c r="I13" s="5">
        <f t="shared" ref="I13:I50" si="0">IF(G13="","",(SUM(E13+F13+Q13)))</f>
        <v>7</v>
      </c>
      <c r="J13" s="6">
        <f>SUM(G$12:G13)</f>
        <v>235</v>
      </c>
      <c r="K13" s="6">
        <f>E$4-J13</f>
        <v>765</v>
      </c>
      <c r="L13" s="7">
        <f t="shared" ref="L13:L50" si="1">IF(G13="",0,$T$12*(I13-F13-Q13))</f>
        <v>0</v>
      </c>
      <c r="M13" s="4">
        <f>G13</f>
        <v>235</v>
      </c>
      <c r="N13" s="92" t="str">
        <f>IF(L13=0,"",(M13/L13))</f>
        <v/>
      </c>
      <c r="O13" s="93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92" t="str">
        <f>IF(AI13=0,"",(AJ13/AI13))</f>
        <v/>
      </c>
      <c r="AL13" s="93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 x14ac:dyDescent="0.3">
      <c r="B14" s="27">
        <v>42166</v>
      </c>
      <c r="C14" s="28" t="s">
        <v>64</v>
      </c>
      <c r="D14" s="28"/>
      <c r="E14" s="28">
        <v>7</v>
      </c>
      <c r="F14" s="32">
        <v>0</v>
      </c>
      <c r="G14" s="30">
        <v>284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519</v>
      </c>
      <c r="K14" s="6">
        <f>E$4-J14</f>
        <v>481</v>
      </c>
      <c r="L14" s="7">
        <f t="shared" si="1"/>
        <v>0</v>
      </c>
      <c r="M14" s="4">
        <f t="shared" ref="M14:M50" si="4">G14</f>
        <v>284</v>
      </c>
      <c r="N14" s="92" t="str">
        <f t="shared" ref="N14:N50" si="5">IF(L14=0,"",(M14/L14))</f>
        <v/>
      </c>
      <c r="O14" s="93"/>
      <c r="P14" s="31"/>
      <c r="Q14" s="28">
        <v>0</v>
      </c>
      <c r="R14" s="28">
        <v>0</v>
      </c>
      <c r="S14" s="28">
        <v>0</v>
      </c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92" t="str">
        <f t="shared" ref="AK14:AK50" si="7">IF(AI14=0,"",(AJ14/AI14))</f>
        <v/>
      </c>
      <c r="AL14" s="93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 x14ac:dyDescent="0.3">
      <c r="B15" s="27">
        <v>42167</v>
      </c>
      <c r="C15" s="28" t="s">
        <v>64</v>
      </c>
      <c r="D15" s="28"/>
      <c r="E15" s="28">
        <v>4</v>
      </c>
      <c r="F15" s="32">
        <v>0</v>
      </c>
      <c r="G15" s="30">
        <v>164</v>
      </c>
      <c r="H15" s="4" t="e">
        <f>IF(G15="","",(IF(#REF!=0,"",(#REF!*G15*#REF!))))</f>
        <v>#REF!</v>
      </c>
      <c r="I15" s="5">
        <f t="shared" si="0"/>
        <v>4</v>
      </c>
      <c r="J15" s="6">
        <f>SUM(G$12:G15)</f>
        <v>683</v>
      </c>
      <c r="K15" s="6">
        <f>E$4-J15</f>
        <v>317</v>
      </c>
      <c r="L15" s="7">
        <f t="shared" si="1"/>
        <v>0</v>
      </c>
      <c r="M15" s="4">
        <f t="shared" si="4"/>
        <v>164</v>
      </c>
      <c r="N15" s="92" t="str">
        <f t="shared" si="5"/>
        <v/>
      </c>
      <c r="O15" s="93"/>
      <c r="P15" s="31"/>
      <c r="Q15" s="46">
        <v>0</v>
      </c>
      <c r="R15" s="46">
        <v>0</v>
      </c>
      <c r="S15" s="46">
        <v>0</v>
      </c>
      <c r="T15" s="180"/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92" t="str">
        <f t="shared" si="7"/>
        <v/>
      </c>
      <c r="AL15" s="93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 x14ac:dyDescent="0.3">
      <c r="B16" s="9">
        <v>42170</v>
      </c>
      <c r="C16" s="33" t="s">
        <v>62</v>
      </c>
      <c r="D16" s="48"/>
      <c r="E16" s="48">
        <v>4</v>
      </c>
      <c r="F16" s="10">
        <v>0</v>
      </c>
      <c r="G16" s="11">
        <v>115</v>
      </c>
      <c r="H16" s="4" t="e">
        <f>IF(G16="","",(IF(#REF!=0,"",(#REF!*G16*#REF!))))</f>
        <v>#REF!</v>
      </c>
      <c r="I16" s="5">
        <f t="shared" si="0"/>
        <v>4</v>
      </c>
      <c r="J16" s="6">
        <f>SUM(G$12:G16)</f>
        <v>798</v>
      </c>
      <c r="K16" s="6">
        <f t="shared" ref="K16:K50" si="8">E$4-J16</f>
        <v>202</v>
      </c>
      <c r="L16" s="7">
        <f t="shared" si="1"/>
        <v>0</v>
      </c>
      <c r="M16" s="4">
        <f t="shared" si="4"/>
        <v>115</v>
      </c>
      <c r="N16" s="92" t="str">
        <f t="shared" ref="N16:N18" si="9">IF(L16=0,"",(M16/L16))</f>
        <v/>
      </c>
      <c r="O16" s="93"/>
      <c r="P16" s="31"/>
      <c r="Q16" s="46">
        <v>0</v>
      </c>
      <c r="R16" s="46">
        <v>0</v>
      </c>
      <c r="S16" s="46">
        <v>0</v>
      </c>
      <c r="T16" s="180" t="s">
        <v>68</v>
      </c>
      <c r="U16" s="181"/>
      <c r="V16" s="181"/>
      <c r="W16" s="182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92" t="str">
        <f t="shared" si="7"/>
        <v/>
      </c>
      <c r="AL16" s="93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798</v>
      </c>
      <c r="K17" s="6">
        <f t="shared" si="8"/>
        <v>202</v>
      </c>
      <c r="L17" s="7">
        <f t="shared" si="1"/>
        <v>0</v>
      </c>
      <c r="M17" s="4">
        <f t="shared" si="4"/>
        <v>0</v>
      </c>
      <c r="N17" s="92" t="str">
        <f t="shared" si="9"/>
        <v/>
      </c>
      <c r="O17" s="93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92" t="str">
        <f t="shared" si="7"/>
        <v/>
      </c>
      <c r="AL17" s="93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798</v>
      </c>
      <c r="K18" s="6">
        <f t="shared" si="8"/>
        <v>202</v>
      </c>
      <c r="L18" s="7">
        <f t="shared" si="1"/>
        <v>0</v>
      </c>
      <c r="M18" s="4">
        <f t="shared" si="4"/>
        <v>0</v>
      </c>
      <c r="N18" s="92" t="str">
        <f t="shared" si="9"/>
        <v/>
      </c>
      <c r="O18" s="93"/>
      <c r="P18" s="31"/>
      <c r="Q18" s="46"/>
      <c r="R18" s="46"/>
      <c r="S18" s="46"/>
      <c r="T18" s="97"/>
      <c r="U18" s="98"/>
      <c r="V18" s="98"/>
      <c r="W18" s="9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92" t="str">
        <f t="shared" si="7"/>
        <v/>
      </c>
      <c r="AL18" s="93"/>
      <c r="AM18" s="31"/>
      <c r="AN18" s="73"/>
      <c r="AO18" s="73"/>
      <c r="AP18" s="73"/>
      <c r="AQ18" s="94"/>
      <c r="AR18" s="95"/>
      <c r="AS18" s="95"/>
      <c r="AT18" s="96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798</v>
      </c>
      <c r="K19" s="6">
        <f t="shared" ref="K19:K45" si="11">E$4-J19</f>
        <v>202</v>
      </c>
      <c r="L19" s="7">
        <f t="shared" ref="L19:L45" si="12">IF(G19="",0,$T$12*(I19-F19-Q19))</f>
        <v>0</v>
      </c>
      <c r="M19" s="4">
        <f t="shared" ref="M19:M45" si="13">G19</f>
        <v>0</v>
      </c>
      <c r="N19" s="92" t="str">
        <f t="shared" ref="N19" si="14">IF(L19=0,"",(M19/L19))</f>
        <v/>
      </c>
      <c r="O19" s="93"/>
      <c r="P19" s="31"/>
      <c r="Q19" s="46"/>
      <c r="R19" s="46"/>
      <c r="S19" s="46"/>
      <c r="T19" s="97"/>
      <c r="U19" s="98"/>
      <c r="V19" s="98"/>
      <c r="W19" s="9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92" t="str">
        <f t="shared" si="7"/>
        <v/>
      </c>
      <c r="AL19" s="93"/>
      <c r="AM19" s="31"/>
      <c r="AN19" s="73"/>
      <c r="AO19" s="73"/>
      <c r="AP19" s="73"/>
      <c r="AQ19" s="97"/>
      <c r="AR19" s="98"/>
      <c r="AS19" s="98"/>
      <c r="AT19" s="9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798</v>
      </c>
      <c r="K20" s="6">
        <f t="shared" si="11"/>
        <v>202</v>
      </c>
      <c r="L20" s="7">
        <f t="shared" si="12"/>
        <v>0</v>
      </c>
      <c r="M20" s="4">
        <f t="shared" si="13"/>
        <v>0</v>
      </c>
      <c r="N20" s="92" t="str">
        <f t="shared" ref="N20:N49" si="15">IF(L20=0,"",(M20/L20))</f>
        <v/>
      </c>
      <c r="O20" s="93"/>
      <c r="P20" s="31"/>
      <c r="Q20" s="46"/>
      <c r="R20" s="46"/>
      <c r="S20" s="46"/>
      <c r="T20" s="97"/>
      <c r="U20" s="98"/>
      <c r="V20" s="98"/>
      <c r="W20" s="9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92" t="str">
        <f t="shared" si="7"/>
        <v/>
      </c>
      <c r="AL20" s="93"/>
      <c r="AM20" s="31"/>
      <c r="AN20" s="73"/>
      <c r="AO20" s="73"/>
      <c r="AP20" s="73"/>
      <c r="AQ20" s="94"/>
      <c r="AR20" s="95"/>
      <c r="AS20" s="95"/>
      <c r="AT20" s="96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798</v>
      </c>
      <c r="K21" s="6">
        <f t="shared" si="11"/>
        <v>202</v>
      </c>
      <c r="L21" s="7">
        <f t="shared" si="12"/>
        <v>0</v>
      </c>
      <c r="M21" s="4">
        <f t="shared" si="13"/>
        <v>0</v>
      </c>
      <c r="N21" s="92" t="str">
        <f t="shared" si="15"/>
        <v/>
      </c>
      <c r="O21" s="93"/>
      <c r="P21" s="31"/>
      <c r="Q21" s="46"/>
      <c r="R21" s="46"/>
      <c r="S21" s="46"/>
      <c r="T21" s="97"/>
      <c r="U21" s="98"/>
      <c r="V21" s="98"/>
      <c r="W21" s="9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92" t="str">
        <f t="shared" si="7"/>
        <v/>
      </c>
      <c r="AL21" s="93"/>
      <c r="AM21" s="31"/>
      <c r="AN21" s="73"/>
      <c r="AO21" s="73"/>
      <c r="AP21" s="73"/>
      <c r="AQ21" s="97"/>
      <c r="AR21" s="98"/>
      <c r="AS21" s="98"/>
      <c r="AT21" s="9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798</v>
      </c>
      <c r="K22" s="6">
        <f t="shared" si="11"/>
        <v>202</v>
      </c>
      <c r="L22" s="7">
        <f t="shared" si="12"/>
        <v>0</v>
      </c>
      <c r="M22" s="4">
        <f t="shared" si="13"/>
        <v>0</v>
      </c>
      <c r="N22" s="92" t="str">
        <f t="shared" si="15"/>
        <v/>
      </c>
      <c r="O22" s="93"/>
      <c r="P22" s="31"/>
      <c r="Q22" s="46"/>
      <c r="R22" s="46"/>
      <c r="S22" s="46"/>
      <c r="T22" s="97"/>
      <c r="U22" s="98"/>
      <c r="V22" s="98"/>
      <c r="W22" s="9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92" t="str">
        <f t="shared" si="7"/>
        <v/>
      </c>
      <c r="AL22" s="93"/>
      <c r="AM22" s="31"/>
      <c r="AN22" s="73"/>
      <c r="AO22" s="73"/>
      <c r="AP22" s="73"/>
      <c r="AQ22" s="94"/>
      <c r="AR22" s="95"/>
      <c r="AS22" s="95"/>
      <c r="AT22" s="96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798</v>
      </c>
      <c r="K23" s="6">
        <f t="shared" si="11"/>
        <v>202</v>
      </c>
      <c r="L23" s="7">
        <f t="shared" si="12"/>
        <v>0</v>
      </c>
      <c r="M23" s="4">
        <f t="shared" si="13"/>
        <v>0</v>
      </c>
      <c r="N23" s="92" t="str">
        <f t="shared" si="15"/>
        <v/>
      </c>
      <c r="O23" s="93"/>
      <c r="P23" s="31"/>
      <c r="Q23" s="46"/>
      <c r="R23" s="46"/>
      <c r="S23" s="46"/>
      <c r="T23" s="97"/>
      <c r="U23" s="98"/>
      <c r="V23" s="98"/>
      <c r="W23" s="9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92" t="str">
        <f t="shared" si="7"/>
        <v/>
      </c>
      <c r="AL23" s="93"/>
      <c r="AM23" s="31"/>
      <c r="AN23" s="73"/>
      <c r="AO23" s="73"/>
      <c r="AP23" s="73"/>
      <c r="AQ23" s="94"/>
      <c r="AR23" s="95"/>
      <c r="AS23" s="95"/>
      <c r="AT23" s="96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798</v>
      </c>
      <c r="K24" s="6">
        <f t="shared" si="11"/>
        <v>202</v>
      </c>
      <c r="L24" s="7">
        <f t="shared" si="12"/>
        <v>0</v>
      </c>
      <c r="M24" s="4">
        <f t="shared" si="13"/>
        <v>0</v>
      </c>
      <c r="N24" s="92" t="str">
        <f t="shared" si="15"/>
        <v/>
      </c>
      <c r="O24" s="93"/>
      <c r="P24" s="31"/>
      <c r="Q24" s="46"/>
      <c r="R24" s="46"/>
      <c r="S24" s="46"/>
      <c r="T24" s="97"/>
      <c r="U24" s="98"/>
      <c r="V24" s="98"/>
      <c r="W24" s="9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92" t="str">
        <f t="shared" si="7"/>
        <v/>
      </c>
      <c r="AL24" s="93"/>
      <c r="AM24" s="31"/>
      <c r="AN24" s="73"/>
      <c r="AO24" s="73"/>
      <c r="AP24" s="73"/>
      <c r="AQ24" s="94"/>
      <c r="AR24" s="95"/>
      <c r="AS24" s="95"/>
      <c r="AT24" s="96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798</v>
      </c>
      <c r="K25" s="6">
        <f t="shared" si="11"/>
        <v>202</v>
      </c>
      <c r="L25" s="7">
        <f t="shared" si="12"/>
        <v>0</v>
      </c>
      <c r="M25" s="4">
        <f t="shared" si="13"/>
        <v>0</v>
      </c>
      <c r="N25" s="92" t="str">
        <f t="shared" si="15"/>
        <v/>
      </c>
      <c r="O25" s="93"/>
      <c r="P25" s="31"/>
      <c r="Q25" s="46"/>
      <c r="R25" s="46"/>
      <c r="S25" s="46"/>
      <c r="T25" s="97"/>
      <c r="U25" s="98"/>
      <c r="V25" s="98"/>
      <c r="W25" s="9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92" t="str">
        <f t="shared" si="7"/>
        <v/>
      </c>
      <c r="AL25" s="93"/>
      <c r="AM25" s="31"/>
      <c r="AN25" s="73"/>
      <c r="AO25" s="73"/>
      <c r="AP25" s="73"/>
      <c r="AQ25" s="94"/>
      <c r="AR25" s="95"/>
      <c r="AS25" s="95"/>
      <c r="AT25" s="96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798</v>
      </c>
      <c r="K26" s="6">
        <f t="shared" si="11"/>
        <v>202</v>
      </c>
      <c r="L26" s="7">
        <f t="shared" si="12"/>
        <v>0</v>
      </c>
      <c r="M26" s="4">
        <f t="shared" si="13"/>
        <v>0</v>
      </c>
      <c r="N26" s="92" t="str">
        <f t="shared" si="15"/>
        <v/>
      </c>
      <c r="O26" s="93"/>
      <c r="P26" s="31"/>
      <c r="Q26" s="46"/>
      <c r="R26" s="46"/>
      <c r="S26" s="46"/>
      <c r="T26" s="97"/>
      <c r="U26" s="98"/>
      <c r="V26" s="98"/>
      <c r="W26" s="9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92" t="str">
        <f t="shared" si="7"/>
        <v/>
      </c>
      <c r="AL26" s="93"/>
      <c r="AM26" s="31"/>
      <c r="AN26" s="73"/>
      <c r="AO26" s="73"/>
      <c r="AP26" s="73"/>
      <c r="AQ26" s="94"/>
      <c r="AR26" s="95"/>
      <c r="AS26" s="95"/>
      <c r="AT26" s="96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798</v>
      </c>
      <c r="K27" s="6">
        <f t="shared" si="11"/>
        <v>202</v>
      </c>
      <c r="L27" s="7">
        <f t="shared" si="12"/>
        <v>0</v>
      </c>
      <c r="M27" s="4">
        <f t="shared" si="13"/>
        <v>0</v>
      </c>
      <c r="N27" s="92" t="str">
        <f t="shared" si="15"/>
        <v/>
      </c>
      <c r="O27" s="93"/>
      <c r="P27" s="31"/>
      <c r="Q27" s="46"/>
      <c r="R27" s="46"/>
      <c r="S27" s="46"/>
      <c r="T27" s="97"/>
      <c r="U27" s="98"/>
      <c r="V27" s="98"/>
      <c r="W27" s="9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92" t="str">
        <f t="shared" si="7"/>
        <v/>
      </c>
      <c r="AL27" s="93"/>
      <c r="AM27" s="31"/>
      <c r="AN27" s="73"/>
      <c r="AO27" s="73"/>
      <c r="AP27" s="73"/>
      <c r="AQ27" s="94"/>
      <c r="AR27" s="95"/>
      <c r="AS27" s="95"/>
      <c r="AT27" s="96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798</v>
      </c>
      <c r="K28" s="6">
        <f t="shared" si="11"/>
        <v>202</v>
      </c>
      <c r="L28" s="7">
        <f t="shared" si="12"/>
        <v>0</v>
      </c>
      <c r="M28" s="4">
        <f t="shared" si="13"/>
        <v>0</v>
      </c>
      <c r="N28" s="92" t="str">
        <f t="shared" si="15"/>
        <v/>
      </c>
      <c r="O28" s="93"/>
      <c r="P28" s="31"/>
      <c r="Q28" s="46"/>
      <c r="R28" s="46"/>
      <c r="S28" s="46"/>
      <c r="T28" s="97"/>
      <c r="U28" s="98"/>
      <c r="V28" s="98"/>
      <c r="W28" s="9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92" t="str">
        <f t="shared" si="7"/>
        <v/>
      </c>
      <c r="AL28" s="93"/>
      <c r="AM28" s="31"/>
      <c r="AN28" s="73"/>
      <c r="AO28" s="73"/>
      <c r="AP28" s="73"/>
      <c r="AQ28" s="94"/>
      <c r="AR28" s="95"/>
      <c r="AS28" s="95"/>
      <c r="AT28" s="96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798</v>
      </c>
      <c r="K29" s="6">
        <f t="shared" si="11"/>
        <v>202</v>
      </c>
      <c r="L29" s="7">
        <f t="shared" si="12"/>
        <v>0</v>
      </c>
      <c r="M29" s="4">
        <f t="shared" si="13"/>
        <v>0</v>
      </c>
      <c r="N29" s="92" t="str">
        <f t="shared" si="15"/>
        <v/>
      </c>
      <c r="O29" s="93"/>
      <c r="P29" s="31"/>
      <c r="Q29" s="46"/>
      <c r="R29" s="46"/>
      <c r="S29" s="46"/>
      <c r="T29" s="97"/>
      <c r="U29" s="98"/>
      <c r="V29" s="98"/>
      <c r="W29" s="9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92" t="str">
        <f t="shared" si="7"/>
        <v/>
      </c>
      <c r="AL29" s="93"/>
      <c r="AM29" s="31"/>
      <c r="AN29" s="73"/>
      <c r="AO29" s="73"/>
      <c r="AP29" s="73"/>
      <c r="AQ29" s="94"/>
      <c r="AR29" s="95"/>
      <c r="AS29" s="95"/>
      <c r="AT29" s="96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798</v>
      </c>
      <c r="K30" s="6">
        <f t="shared" si="11"/>
        <v>202</v>
      </c>
      <c r="L30" s="7">
        <f t="shared" si="12"/>
        <v>0</v>
      </c>
      <c r="M30" s="4">
        <f t="shared" si="13"/>
        <v>0</v>
      </c>
      <c r="N30" s="92" t="str">
        <f t="shared" si="15"/>
        <v/>
      </c>
      <c r="O30" s="93"/>
      <c r="P30" s="31"/>
      <c r="Q30" s="46"/>
      <c r="R30" s="46"/>
      <c r="S30" s="46"/>
      <c r="T30" s="97"/>
      <c r="U30" s="98"/>
      <c r="V30" s="98"/>
      <c r="W30" s="9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92" t="str">
        <f t="shared" si="7"/>
        <v/>
      </c>
      <c r="AL30" s="93"/>
      <c r="AM30" s="31"/>
      <c r="AN30" s="73"/>
      <c r="AO30" s="73"/>
      <c r="AP30" s="73"/>
      <c r="AQ30" s="94"/>
      <c r="AR30" s="95"/>
      <c r="AS30" s="95"/>
      <c r="AT30" s="96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798</v>
      </c>
      <c r="K31" s="6">
        <f t="shared" si="11"/>
        <v>202</v>
      </c>
      <c r="L31" s="7">
        <f t="shared" si="12"/>
        <v>0</v>
      </c>
      <c r="M31" s="4">
        <f t="shared" si="13"/>
        <v>0</v>
      </c>
      <c r="N31" s="92" t="str">
        <f t="shared" si="15"/>
        <v/>
      </c>
      <c r="O31" s="93"/>
      <c r="P31" s="31"/>
      <c r="Q31" s="46"/>
      <c r="R31" s="46"/>
      <c r="S31" s="46"/>
      <c r="T31" s="97"/>
      <c r="U31" s="98"/>
      <c r="V31" s="98"/>
      <c r="W31" s="9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92" t="str">
        <f t="shared" si="7"/>
        <v/>
      </c>
      <c r="AL31" s="93"/>
      <c r="AM31" s="31"/>
      <c r="AN31" s="73"/>
      <c r="AO31" s="73"/>
      <c r="AP31" s="73"/>
      <c r="AQ31" s="94"/>
      <c r="AR31" s="95"/>
      <c r="AS31" s="95"/>
      <c r="AT31" s="96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798</v>
      </c>
      <c r="K32" s="6">
        <f t="shared" si="11"/>
        <v>202</v>
      </c>
      <c r="L32" s="7">
        <f t="shared" si="12"/>
        <v>0</v>
      </c>
      <c r="M32" s="4">
        <f t="shared" si="13"/>
        <v>0</v>
      </c>
      <c r="N32" s="92" t="str">
        <f t="shared" si="15"/>
        <v/>
      </c>
      <c r="O32" s="93"/>
      <c r="P32" s="31"/>
      <c r="Q32" s="46"/>
      <c r="R32" s="46"/>
      <c r="S32" s="46"/>
      <c r="T32" s="97"/>
      <c r="U32" s="98"/>
      <c r="V32" s="98"/>
      <c r="W32" s="9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92" t="str">
        <f t="shared" si="7"/>
        <v/>
      </c>
      <c r="AL32" s="93"/>
      <c r="AM32" s="31"/>
      <c r="AN32" s="73"/>
      <c r="AO32" s="73"/>
      <c r="AP32" s="73"/>
      <c r="AQ32" s="94"/>
      <c r="AR32" s="95"/>
      <c r="AS32" s="95"/>
      <c r="AT32" s="96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798</v>
      </c>
      <c r="K33" s="6">
        <f t="shared" si="11"/>
        <v>202</v>
      </c>
      <c r="L33" s="7">
        <f t="shared" si="12"/>
        <v>0</v>
      </c>
      <c r="M33" s="4">
        <f t="shared" si="13"/>
        <v>0</v>
      </c>
      <c r="N33" s="92" t="str">
        <f t="shared" si="15"/>
        <v/>
      </c>
      <c r="O33" s="93"/>
      <c r="P33" s="31"/>
      <c r="Q33" s="46"/>
      <c r="R33" s="46"/>
      <c r="S33" s="46"/>
      <c r="T33" s="97"/>
      <c r="U33" s="98"/>
      <c r="V33" s="98"/>
      <c r="W33" s="9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92" t="str">
        <f t="shared" si="7"/>
        <v/>
      </c>
      <c r="AL33" s="93"/>
      <c r="AM33" s="31"/>
      <c r="AN33" s="73"/>
      <c r="AO33" s="73"/>
      <c r="AP33" s="73"/>
      <c r="AQ33" s="94"/>
      <c r="AR33" s="95"/>
      <c r="AS33" s="95"/>
      <c r="AT33" s="96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798</v>
      </c>
      <c r="K34" s="6">
        <f t="shared" si="11"/>
        <v>202</v>
      </c>
      <c r="L34" s="7">
        <f t="shared" si="12"/>
        <v>0</v>
      </c>
      <c r="M34" s="4">
        <f t="shared" si="13"/>
        <v>0</v>
      </c>
      <c r="N34" s="92" t="str">
        <f t="shared" si="15"/>
        <v/>
      </c>
      <c r="O34" s="93"/>
      <c r="P34" s="31"/>
      <c r="Q34" s="46"/>
      <c r="R34" s="46"/>
      <c r="S34" s="46"/>
      <c r="T34" s="97"/>
      <c r="U34" s="98"/>
      <c r="V34" s="98"/>
      <c r="W34" s="9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92" t="str">
        <f t="shared" si="7"/>
        <v/>
      </c>
      <c r="AL34" s="93"/>
      <c r="AM34" s="31"/>
      <c r="AN34" s="73"/>
      <c r="AO34" s="73"/>
      <c r="AP34" s="73"/>
      <c r="AQ34" s="94"/>
      <c r="AR34" s="95"/>
      <c r="AS34" s="95"/>
      <c r="AT34" s="96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798</v>
      </c>
      <c r="K35" s="6">
        <f t="shared" ref="K35:K41" si="17">E$4-J35</f>
        <v>202</v>
      </c>
      <c r="L35" s="7">
        <f t="shared" ref="L35:L41" si="18">IF(G35="",0,$T$12*(I35-F35-Q35))</f>
        <v>0</v>
      </c>
      <c r="M35" s="4">
        <f t="shared" ref="M35:M41" si="19">G35</f>
        <v>0</v>
      </c>
      <c r="N35" s="92" t="str">
        <f t="shared" ref="N35:N41" si="20">IF(L35=0,"",(M35/L35))</f>
        <v/>
      </c>
      <c r="O35" s="93"/>
      <c r="P35" s="31"/>
      <c r="Q35" s="46"/>
      <c r="R35" s="46"/>
      <c r="S35" s="46"/>
      <c r="T35" s="97"/>
      <c r="U35" s="98"/>
      <c r="V35" s="98"/>
      <c r="W35" s="9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92" t="str">
        <f t="shared" si="7"/>
        <v/>
      </c>
      <c r="AL35" s="93"/>
      <c r="AM35" s="31"/>
      <c r="AN35" s="73"/>
      <c r="AO35" s="73"/>
      <c r="AP35" s="73"/>
      <c r="AQ35" s="94"/>
      <c r="AR35" s="95"/>
      <c r="AS35" s="95"/>
      <c r="AT35" s="96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798</v>
      </c>
      <c r="K36" s="6">
        <f t="shared" si="17"/>
        <v>202</v>
      </c>
      <c r="L36" s="7">
        <f t="shared" si="18"/>
        <v>0</v>
      </c>
      <c r="M36" s="4">
        <f t="shared" si="19"/>
        <v>0</v>
      </c>
      <c r="N36" s="92" t="str">
        <f t="shared" si="20"/>
        <v/>
      </c>
      <c r="O36" s="93"/>
      <c r="P36" s="31"/>
      <c r="Q36" s="46"/>
      <c r="R36" s="46"/>
      <c r="S36" s="46"/>
      <c r="T36" s="97"/>
      <c r="U36" s="98"/>
      <c r="V36" s="98"/>
      <c r="W36" s="9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92" t="str">
        <f t="shared" si="7"/>
        <v/>
      </c>
      <c r="AL36" s="93"/>
      <c r="AM36" s="31"/>
      <c r="AN36" s="73"/>
      <c r="AO36" s="73"/>
      <c r="AP36" s="73"/>
      <c r="AQ36" s="94"/>
      <c r="AR36" s="95"/>
      <c r="AS36" s="95"/>
      <c r="AT36" s="96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798</v>
      </c>
      <c r="K37" s="6">
        <f t="shared" si="17"/>
        <v>202</v>
      </c>
      <c r="L37" s="7">
        <f t="shared" si="18"/>
        <v>0</v>
      </c>
      <c r="M37" s="4">
        <f t="shared" si="19"/>
        <v>0</v>
      </c>
      <c r="N37" s="92" t="str">
        <f t="shared" si="20"/>
        <v/>
      </c>
      <c r="O37" s="93"/>
      <c r="P37" s="31"/>
      <c r="Q37" s="46"/>
      <c r="R37" s="46"/>
      <c r="S37" s="46"/>
      <c r="T37" s="97"/>
      <c r="U37" s="98"/>
      <c r="V37" s="98"/>
      <c r="W37" s="9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92" t="str">
        <f t="shared" si="7"/>
        <v/>
      </c>
      <c r="AL37" s="93"/>
      <c r="AM37" s="31"/>
      <c r="AN37" s="73"/>
      <c r="AO37" s="73"/>
      <c r="AP37" s="73"/>
      <c r="AQ37" s="94"/>
      <c r="AR37" s="95"/>
      <c r="AS37" s="95"/>
      <c r="AT37" s="96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798</v>
      </c>
      <c r="K38" s="6">
        <f t="shared" si="17"/>
        <v>202</v>
      </c>
      <c r="L38" s="7">
        <f t="shared" si="18"/>
        <v>0</v>
      </c>
      <c r="M38" s="4">
        <f t="shared" si="19"/>
        <v>0</v>
      </c>
      <c r="N38" s="92" t="str">
        <f t="shared" si="20"/>
        <v/>
      </c>
      <c r="O38" s="93"/>
      <c r="P38" s="31"/>
      <c r="Q38" s="46"/>
      <c r="R38" s="46"/>
      <c r="S38" s="46"/>
      <c r="T38" s="97"/>
      <c r="U38" s="98"/>
      <c r="V38" s="98"/>
      <c r="W38" s="9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92" t="str">
        <f t="shared" si="7"/>
        <v/>
      </c>
      <c r="AL38" s="93"/>
      <c r="AM38" s="31"/>
      <c r="AN38" s="73"/>
      <c r="AO38" s="73"/>
      <c r="AP38" s="73"/>
      <c r="AQ38" s="94"/>
      <c r="AR38" s="95"/>
      <c r="AS38" s="95"/>
      <c r="AT38" s="96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798</v>
      </c>
      <c r="K39" s="6">
        <f t="shared" si="17"/>
        <v>202</v>
      </c>
      <c r="L39" s="7">
        <f t="shared" si="18"/>
        <v>0</v>
      </c>
      <c r="M39" s="4">
        <f t="shared" si="19"/>
        <v>0</v>
      </c>
      <c r="N39" s="92" t="str">
        <f t="shared" si="20"/>
        <v/>
      </c>
      <c r="O39" s="93"/>
      <c r="P39" s="31"/>
      <c r="Q39" s="46"/>
      <c r="R39" s="46"/>
      <c r="S39" s="46"/>
      <c r="T39" s="97"/>
      <c r="U39" s="98"/>
      <c r="V39" s="98"/>
      <c r="W39" s="9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92" t="str">
        <f t="shared" si="7"/>
        <v/>
      </c>
      <c r="AL39" s="93"/>
      <c r="AM39" s="31"/>
      <c r="AN39" s="73"/>
      <c r="AO39" s="73"/>
      <c r="AP39" s="73"/>
      <c r="AQ39" s="94"/>
      <c r="AR39" s="95"/>
      <c r="AS39" s="95"/>
      <c r="AT39" s="96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798</v>
      </c>
      <c r="K40" s="6">
        <f t="shared" si="17"/>
        <v>202</v>
      </c>
      <c r="L40" s="7">
        <f t="shared" si="18"/>
        <v>0</v>
      </c>
      <c r="M40" s="4">
        <f t="shared" si="19"/>
        <v>0</v>
      </c>
      <c r="N40" s="92" t="str">
        <f t="shared" si="20"/>
        <v/>
      </c>
      <c r="O40" s="93"/>
      <c r="P40" s="31"/>
      <c r="Q40" s="46"/>
      <c r="R40" s="46"/>
      <c r="S40" s="46"/>
      <c r="T40" s="97"/>
      <c r="U40" s="98"/>
      <c r="V40" s="98"/>
      <c r="W40" s="9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92" t="str">
        <f t="shared" si="7"/>
        <v/>
      </c>
      <c r="AL40" s="93"/>
      <c r="AM40" s="31"/>
      <c r="AN40" s="73"/>
      <c r="AO40" s="73"/>
      <c r="AP40" s="73"/>
      <c r="AQ40" s="94"/>
      <c r="AR40" s="95"/>
      <c r="AS40" s="95"/>
      <c r="AT40" s="96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798</v>
      </c>
      <c r="K41" s="6">
        <f t="shared" si="17"/>
        <v>202</v>
      </c>
      <c r="L41" s="7">
        <f t="shared" si="18"/>
        <v>0</v>
      </c>
      <c r="M41" s="4">
        <f t="shared" si="19"/>
        <v>0</v>
      </c>
      <c r="N41" s="92" t="str">
        <f t="shared" si="20"/>
        <v/>
      </c>
      <c r="O41" s="93"/>
      <c r="P41" s="31"/>
      <c r="Q41" s="46"/>
      <c r="R41" s="46"/>
      <c r="S41" s="46"/>
      <c r="T41" s="97"/>
      <c r="U41" s="98"/>
      <c r="V41" s="98"/>
      <c r="W41" s="9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92" t="str">
        <f t="shared" si="7"/>
        <v/>
      </c>
      <c r="AL41" s="93"/>
      <c r="AM41" s="31"/>
      <c r="AN41" s="73"/>
      <c r="AO41" s="73"/>
      <c r="AP41" s="73"/>
      <c r="AQ41" s="94"/>
      <c r="AR41" s="95"/>
      <c r="AS41" s="95"/>
      <c r="AT41" s="96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798</v>
      </c>
      <c r="K42" s="6">
        <f t="shared" si="11"/>
        <v>202</v>
      </c>
      <c r="L42" s="7">
        <f t="shared" si="12"/>
        <v>0</v>
      </c>
      <c r="M42" s="4">
        <f t="shared" si="13"/>
        <v>0</v>
      </c>
      <c r="N42" s="92" t="str">
        <f t="shared" si="15"/>
        <v/>
      </c>
      <c r="O42" s="93"/>
      <c r="P42" s="31"/>
      <c r="Q42" s="46"/>
      <c r="R42" s="46"/>
      <c r="S42" s="46"/>
      <c r="T42" s="97"/>
      <c r="U42" s="98"/>
      <c r="V42" s="98"/>
      <c r="W42" s="9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92" t="str">
        <f t="shared" si="7"/>
        <v/>
      </c>
      <c r="AL42" s="93"/>
      <c r="AM42" s="31"/>
      <c r="AN42" s="73"/>
      <c r="AO42" s="73"/>
      <c r="AP42" s="73"/>
      <c r="AQ42" s="94"/>
      <c r="AR42" s="95"/>
      <c r="AS42" s="95"/>
      <c r="AT42" s="96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798</v>
      </c>
      <c r="K43" s="6">
        <f t="shared" si="11"/>
        <v>202</v>
      </c>
      <c r="L43" s="7">
        <f t="shared" si="12"/>
        <v>0</v>
      </c>
      <c r="M43" s="4">
        <f t="shared" si="13"/>
        <v>0</v>
      </c>
      <c r="N43" s="92" t="str">
        <f t="shared" si="15"/>
        <v/>
      </c>
      <c r="O43" s="93"/>
      <c r="P43" s="31"/>
      <c r="Q43" s="46"/>
      <c r="R43" s="46"/>
      <c r="S43" s="46"/>
      <c r="T43" s="94"/>
      <c r="U43" s="95"/>
      <c r="V43" s="95"/>
      <c r="W43" s="96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92" t="str">
        <f t="shared" si="7"/>
        <v/>
      </c>
      <c r="AL43" s="93"/>
      <c r="AM43" s="31"/>
      <c r="AN43" s="73"/>
      <c r="AO43" s="73"/>
      <c r="AP43" s="73"/>
      <c r="AQ43" s="94"/>
      <c r="AR43" s="95"/>
      <c r="AS43" s="95"/>
      <c r="AT43" s="96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798</v>
      </c>
      <c r="K44" s="6">
        <f t="shared" si="11"/>
        <v>202</v>
      </c>
      <c r="L44" s="7">
        <f t="shared" si="12"/>
        <v>0</v>
      </c>
      <c r="M44" s="4">
        <f t="shared" si="13"/>
        <v>0</v>
      </c>
      <c r="N44" s="92" t="str">
        <f t="shared" si="15"/>
        <v/>
      </c>
      <c r="O44" s="93"/>
      <c r="P44" s="31"/>
      <c r="Q44" s="46"/>
      <c r="R44" s="46"/>
      <c r="S44" s="46"/>
      <c r="T44" s="94"/>
      <c r="U44" s="95"/>
      <c r="V44" s="95"/>
      <c r="W44" s="96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92" t="str">
        <f t="shared" si="7"/>
        <v/>
      </c>
      <c r="AL44" s="93"/>
      <c r="AM44" s="31"/>
      <c r="AN44" s="73"/>
      <c r="AO44" s="73"/>
      <c r="AP44" s="73"/>
      <c r="AQ44" s="94"/>
      <c r="AR44" s="95"/>
      <c r="AS44" s="95"/>
      <c r="AT44" s="96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798</v>
      </c>
      <c r="K45" s="6">
        <f t="shared" si="11"/>
        <v>202</v>
      </c>
      <c r="L45" s="7">
        <f t="shared" si="12"/>
        <v>0</v>
      </c>
      <c r="M45" s="4">
        <f t="shared" si="13"/>
        <v>0</v>
      </c>
      <c r="N45" s="92" t="str">
        <f t="shared" si="15"/>
        <v/>
      </c>
      <c r="O45" s="93"/>
      <c r="P45" s="31"/>
      <c r="Q45" s="46"/>
      <c r="R45" s="46"/>
      <c r="S45" s="46"/>
      <c r="T45" s="94"/>
      <c r="U45" s="95"/>
      <c r="V45" s="95"/>
      <c r="W45" s="96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92" t="str">
        <f t="shared" si="7"/>
        <v/>
      </c>
      <c r="AL45" s="93"/>
      <c r="AM45" s="31"/>
      <c r="AN45" s="73"/>
      <c r="AO45" s="73"/>
      <c r="AP45" s="73"/>
      <c r="AQ45" s="94"/>
      <c r="AR45" s="95"/>
      <c r="AS45" s="95"/>
      <c r="AT45" s="96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798</v>
      </c>
      <c r="K46" s="6">
        <f t="shared" ref="K46:K49" si="23">E$4-J46</f>
        <v>202</v>
      </c>
      <c r="L46" s="7">
        <f t="shared" ref="L46:L49" si="24">IF(G46="",0,$T$12*(I46-F46-Q46))</f>
        <v>0</v>
      </c>
      <c r="M46" s="4">
        <f t="shared" ref="M46:M49" si="25">G46</f>
        <v>0</v>
      </c>
      <c r="N46" s="92" t="str">
        <f t="shared" si="15"/>
        <v/>
      </c>
      <c r="O46" s="93"/>
      <c r="P46" s="31"/>
      <c r="Q46" s="46"/>
      <c r="R46" s="46"/>
      <c r="S46" s="46"/>
      <c r="T46" s="94"/>
      <c r="U46" s="95"/>
      <c r="V46" s="95"/>
      <c r="W46" s="96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92" t="str">
        <f t="shared" si="7"/>
        <v/>
      </c>
      <c r="AL46" s="93"/>
      <c r="AM46" s="31"/>
      <c r="AN46" s="73"/>
      <c r="AO46" s="73"/>
      <c r="AP46" s="73"/>
      <c r="AQ46" s="94"/>
      <c r="AR46" s="95"/>
      <c r="AS46" s="95"/>
      <c r="AT46" s="96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798</v>
      </c>
      <c r="K47" s="6">
        <f t="shared" si="23"/>
        <v>202</v>
      </c>
      <c r="L47" s="7">
        <f t="shared" si="24"/>
        <v>0</v>
      </c>
      <c r="M47" s="4">
        <f t="shared" si="25"/>
        <v>0</v>
      </c>
      <c r="N47" s="92" t="str">
        <f t="shared" si="15"/>
        <v/>
      </c>
      <c r="O47" s="93"/>
      <c r="P47" s="31"/>
      <c r="Q47" s="46"/>
      <c r="R47" s="46"/>
      <c r="S47" s="46"/>
      <c r="T47" s="94"/>
      <c r="U47" s="95"/>
      <c r="V47" s="95"/>
      <c r="W47" s="96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92" t="str">
        <f t="shared" si="7"/>
        <v/>
      </c>
      <c r="AL47" s="93"/>
      <c r="AM47" s="31"/>
      <c r="AN47" s="73"/>
      <c r="AO47" s="73"/>
      <c r="AP47" s="73"/>
      <c r="AQ47" s="94"/>
      <c r="AR47" s="95"/>
      <c r="AS47" s="95"/>
      <c r="AT47" s="96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798</v>
      </c>
      <c r="K48" s="6">
        <f t="shared" si="23"/>
        <v>202</v>
      </c>
      <c r="L48" s="7">
        <f t="shared" si="24"/>
        <v>0</v>
      </c>
      <c r="M48" s="4">
        <f t="shared" si="25"/>
        <v>0</v>
      </c>
      <c r="N48" s="92" t="str">
        <f t="shared" si="15"/>
        <v/>
      </c>
      <c r="O48" s="93"/>
      <c r="P48" s="31"/>
      <c r="Q48" s="46"/>
      <c r="R48" s="46"/>
      <c r="S48" s="46"/>
      <c r="T48" s="94"/>
      <c r="U48" s="95"/>
      <c r="V48" s="95"/>
      <c r="W48" s="96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92" t="str">
        <f t="shared" si="7"/>
        <v/>
      </c>
      <c r="AL48" s="93"/>
      <c r="AM48" s="31"/>
      <c r="AN48" s="73"/>
      <c r="AO48" s="73"/>
      <c r="AP48" s="73"/>
      <c r="AQ48" s="94"/>
      <c r="AR48" s="95"/>
      <c r="AS48" s="95"/>
      <c r="AT48" s="96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798</v>
      </c>
      <c r="K49" s="6">
        <f t="shared" si="23"/>
        <v>202</v>
      </c>
      <c r="L49" s="7">
        <f t="shared" si="24"/>
        <v>0</v>
      </c>
      <c r="M49" s="4">
        <f t="shared" si="25"/>
        <v>0</v>
      </c>
      <c r="N49" s="92" t="str">
        <f t="shared" si="15"/>
        <v/>
      </c>
      <c r="O49" s="93"/>
      <c r="P49" s="31"/>
      <c r="Q49" s="46"/>
      <c r="R49" s="46"/>
      <c r="S49" s="46"/>
      <c r="T49" s="94"/>
      <c r="U49" s="95"/>
      <c r="V49" s="95"/>
      <c r="W49" s="96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92" t="str">
        <f t="shared" si="7"/>
        <v/>
      </c>
      <c r="AL49" s="93"/>
      <c r="AM49" s="31"/>
      <c r="AN49" s="73"/>
      <c r="AO49" s="73"/>
      <c r="AP49" s="73"/>
      <c r="AQ49" s="94"/>
      <c r="AR49" s="95"/>
      <c r="AS49" s="95"/>
      <c r="AT49" s="96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798</v>
      </c>
      <c r="K50" s="6">
        <f t="shared" si="8"/>
        <v>202</v>
      </c>
      <c r="L50" s="7">
        <f t="shared" si="1"/>
        <v>0</v>
      </c>
      <c r="M50" s="4">
        <f t="shared" si="4"/>
        <v>0</v>
      </c>
      <c r="N50" s="92" t="str">
        <f t="shared" si="5"/>
        <v/>
      </c>
      <c r="O50" s="93"/>
      <c r="P50" s="31"/>
      <c r="Q50" s="8"/>
      <c r="R50" s="8"/>
      <c r="S50" s="8"/>
      <c r="T50" s="94"/>
      <c r="U50" s="95"/>
      <c r="V50" s="95"/>
      <c r="W50" s="96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92" t="str">
        <f t="shared" si="7"/>
        <v/>
      </c>
      <c r="AL50" s="93"/>
      <c r="AM50" s="31"/>
      <c r="AN50" s="73"/>
      <c r="AO50" s="73"/>
      <c r="AP50" s="73"/>
      <c r="AQ50" s="94"/>
      <c r="AR50" s="95"/>
      <c r="AS50" s="95"/>
      <c r="AT50" s="96"/>
    </row>
    <row r="51" spans="2:46" ht="15" customHeight="1" x14ac:dyDescent="0.3">
      <c r="B51" s="108" t="s">
        <v>20</v>
      </c>
      <c r="C51" s="109"/>
      <c r="D51" s="43"/>
      <c r="E51" s="56">
        <f>SUM(E13:E50)</f>
        <v>21</v>
      </c>
      <c r="F51" s="56">
        <f>SUM(F13:F50)</f>
        <v>1</v>
      </c>
      <c r="G51" s="56">
        <f>SUM(G13:G50)</f>
        <v>798</v>
      </c>
      <c r="H51" s="57"/>
      <c r="I51" s="56">
        <f>SUM(I13:I50)</f>
        <v>22</v>
      </c>
      <c r="J51" s="58">
        <f>J50</f>
        <v>798</v>
      </c>
      <c r="K51" s="58">
        <f>K50</f>
        <v>202</v>
      </c>
      <c r="L51" s="59">
        <f>SUM(L13:L50)</f>
        <v>0</v>
      </c>
      <c r="M51" s="57">
        <f>SUM(M13:M50)</f>
        <v>798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0</v>
      </c>
      <c r="T51" s="102"/>
      <c r="U51" s="103"/>
      <c r="V51" s="103"/>
      <c r="W51" s="10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102"/>
      <c r="AR51" s="103"/>
      <c r="AS51" s="103"/>
      <c r="AT51" s="104"/>
    </row>
    <row r="52" spans="2:46" s="13" customFormat="1" ht="15" thickBot="1" x14ac:dyDescent="0.35">
      <c r="B52" s="105" t="s">
        <v>61</v>
      </c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7"/>
      <c r="X52" s="82"/>
      <c r="Y52" s="105" t="s">
        <v>38</v>
      </c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7" t="s">
        <v>33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8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7" t="s">
        <v>33</v>
      </c>
      <c r="AK53" s="117"/>
      <c r="AL53" s="117"/>
      <c r="AM53" s="117"/>
      <c r="AN53" s="117"/>
      <c r="AO53" s="117"/>
      <c r="AP53" s="117"/>
      <c r="AQ53" s="117"/>
      <c r="AR53" s="117"/>
      <c r="AS53" s="117"/>
      <c r="AT53" s="118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3" t="s">
        <v>31</v>
      </c>
      <c r="K54" s="114"/>
      <c r="L54" s="53" t="s">
        <v>32</v>
      </c>
      <c r="M54" s="110" t="s">
        <v>34</v>
      </c>
      <c r="N54" s="110"/>
      <c r="O54" s="110" t="s">
        <v>36</v>
      </c>
      <c r="P54" s="110"/>
      <c r="Q54" s="110"/>
      <c r="R54" s="110" t="s">
        <v>35</v>
      </c>
      <c r="S54" s="110"/>
      <c r="T54" s="123" t="s">
        <v>13</v>
      </c>
      <c r="U54" s="123"/>
      <c r="V54" s="123" t="s">
        <v>12</v>
      </c>
      <c r="W54" s="124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3" t="s">
        <v>31</v>
      </c>
      <c r="AH54" s="114"/>
      <c r="AI54" s="81" t="s">
        <v>32</v>
      </c>
      <c r="AJ54" s="110" t="s">
        <v>34</v>
      </c>
      <c r="AK54" s="110"/>
      <c r="AL54" s="110" t="s">
        <v>36</v>
      </c>
      <c r="AM54" s="110"/>
      <c r="AN54" s="110"/>
      <c r="AO54" s="110" t="s">
        <v>35</v>
      </c>
      <c r="AP54" s="110"/>
      <c r="AQ54" s="123" t="s">
        <v>13</v>
      </c>
      <c r="AR54" s="123"/>
      <c r="AS54" s="123" t="s">
        <v>12</v>
      </c>
      <c r="AT54" s="124"/>
    </row>
    <row r="55" spans="2:46" ht="18" customHeight="1" x14ac:dyDescent="0.3">
      <c r="B55" s="100" t="s">
        <v>40</v>
      </c>
      <c r="C55" s="101"/>
      <c r="D55" s="101"/>
      <c r="E55" s="101"/>
      <c r="F55" s="121">
        <v>794</v>
      </c>
      <c r="G55" s="122"/>
      <c r="H55" s="2"/>
      <c r="I55" s="39">
        <v>1</v>
      </c>
      <c r="J55" s="184" t="s">
        <v>42</v>
      </c>
      <c r="K55" s="116"/>
      <c r="L55" s="40">
        <f>SUMIF($R$13:$R$50,1,$Q$13:$Q$50)</f>
        <v>0</v>
      </c>
      <c r="M55" s="125">
        <v>42165</v>
      </c>
      <c r="N55" s="122"/>
      <c r="O55" s="183" t="s">
        <v>65</v>
      </c>
      <c r="P55" s="119"/>
      <c r="Q55" s="119"/>
      <c r="R55" s="119" t="s">
        <v>66</v>
      </c>
      <c r="S55" s="119"/>
      <c r="T55" s="119" t="s">
        <v>67</v>
      </c>
      <c r="U55" s="119"/>
      <c r="V55" s="119"/>
      <c r="W55" s="120"/>
      <c r="Y55" s="100" t="s">
        <v>40</v>
      </c>
      <c r="Z55" s="101"/>
      <c r="AA55" s="101"/>
      <c r="AB55" s="101"/>
      <c r="AC55" s="121" t="s">
        <v>41</v>
      </c>
      <c r="AD55" s="122"/>
      <c r="AE55" s="2"/>
      <c r="AF55" s="39">
        <v>1</v>
      </c>
      <c r="AG55" s="184" t="s">
        <v>42</v>
      </c>
      <c r="AH55" s="116"/>
      <c r="AI55" s="40">
        <f>SUMIF($R$13:$R$50,1,$Q$13:$Q$50)</f>
        <v>0</v>
      </c>
      <c r="AJ55" s="121"/>
      <c r="AK55" s="122"/>
      <c r="AL55" s="183"/>
      <c r="AM55" s="119"/>
      <c r="AN55" s="119"/>
      <c r="AO55" s="119"/>
      <c r="AP55" s="119"/>
      <c r="AQ55" s="119"/>
      <c r="AR55" s="119"/>
      <c r="AS55" s="119"/>
      <c r="AT55" s="120"/>
    </row>
    <row r="56" spans="2:46" ht="18" customHeight="1" x14ac:dyDescent="0.3">
      <c r="B56" s="100" t="s">
        <v>43</v>
      </c>
      <c r="C56" s="101"/>
      <c r="D56" s="101"/>
      <c r="E56" s="101"/>
      <c r="F56" s="121">
        <f>SUM(S23+S37+S51)</f>
        <v>0</v>
      </c>
      <c r="G56" s="122"/>
      <c r="H56" s="2"/>
      <c r="I56" s="39">
        <v>2</v>
      </c>
      <c r="J56" s="115" t="s">
        <v>14</v>
      </c>
      <c r="K56" s="116"/>
      <c r="L56" s="40">
        <f>SUMIF($R$13:$R$50,2,$Q$13:$Q$50)</f>
        <v>0</v>
      </c>
      <c r="M56" s="121"/>
      <c r="N56" s="122"/>
      <c r="O56" s="119"/>
      <c r="P56" s="119"/>
      <c r="Q56" s="119"/>
      <c r="R56" s="119"/>
      <c r="S56" s="119"/>
      <c r="T56" s="119"/>
      <c r="U56" s="119"/>
      <c r="V56" s="119"/>
      <c r="W56" s="120"/>
      <c r="Y56" s="100" t="s">
        <v>43</v>
      </c>
      <c r="Z56" s="101"/>
      <c r="AA56" s="101"/>
      <c r="AB56" s="101"/>
      <c r="AC56" s="121">
        <f>SUM(AP23+AP37+AP51)</f>
        <v>0</v>
      </c>
      <c r="AD56" s="122"/>
      <c r="AE56" s="2"/>
      <c r="AF56" s="39">
        <v>2</v>
      </c>
      <c r="AG56" s="115" t="s">
        <v>14</v>
      </c>
      <c r="AH56" s="116"/>
      <c r="AI56" s="40">
        <f>SUMIF($R$13:$R$50,2,$Q$13:$Q$50)</f>
        <v>0</v>
      </c>
      <c r="AJ56" s="121"/>
      <c r="AK56" s="122"/>
      <c r="AL56" s="119"/>
      <c r="AM56" s="119"/>
      <c r="AN56" s="119"/>
      <c r="AO56" s="119"/>
      <c r="AP56" s="119"/>
      <c r="AQ56" s="119"/>
      <c r="AR56" s="119"/>
      <c r="AS56" s="119"/>
      <c r="AT56" s="120"/>
    </row>
    <row r="57" spans="2:46" ht="18" customHeight="1" x14ac:dyDescent="0.3">
      <c r="B57" s="100" t="s">
        <v>44</v>
      </c>
      <c r="C57" s="101"/>
      <c r="D57" s="101"/>
      <c r="E57" s="101"/>
      <c r="F57" s="121">
        <v>0</v>
      </c>
      <c r="G57" s="122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21"/>
      <c r="N57" s="122"/>
      <c r="O57" s="119"/>
      <c r="P57" s="119"/>
      <c r="Q57" s="119"/>
      <c r="R57" s="119"/>
      <c r="S57" s="119"/>
      <c r="T57" s="119"/>
      <c r="U57" s="119"/>
      <c r="V57" s="119"/>
      <c r="W57" s="120"/>
      <c r="Y57" s="100" t="s">
        <v>44</v>
      </c>
      <c r="Z57" s="101"/>
      <c r="AA57" s="101"/>
      <c r="AB57" s="101"/>
      <c r="AC57" s="121">
        <v>0</v>
      </c>
      <c r="AD57" s="122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21"/>
      <c r="AK57" s="122"/>
      <c r="AL57" s="119"/>
      <c r="AM57" s="119"/>
      <c r="AN57" s="119"/>
      <c r="AO57" s="119"/>
      <c r="AP57" s="119"/>
      <c r="AQ57" s="119"/>
      <c r="AR57" s="119"/>
      <c r="AS57" s="119"/>
      <c r="AT57" s="120"/>
    </row>
    <row r="58" spans="2:46" ht="18" customHeight="1" x14ac:dyDescent="0.3">
      <c r="B58" s="111" t="s">
        <v>46</v>
      </c>
      <c r="C58" s="112"/>
      <c r="D58" s="112"/>
      <c r="E58" s="112"/>
      <c r="F58" s="121">
        <v>0</v>
      </c>
      <c r="G58" s="122"/>
      <c r="H58" s="2"/>
      <c r="I58" s="39">
        <v>4</v>
      </c>
      <c r="J58" s="115" t="s">
        <v>15</v>
      </c>
      <c r="K58" s="116"/>
      <c r="L58" s="40">
        <f>SUMIF($R$13:$R$50,4,$Q$13:$Q$50)</f>
        <v>0</v>
      </c>
      <c r="M58" s="121"/>
      <c r="N58" s="122"/>
      <c r="O58" s="119"/>
      <c r="P58" s="119"/>
      <c r="Q58" s="119"/>
      <c r="R58" s="119"/>
      <c r="S58" s="119"/>
      <c r="T58" s="119"/>
      <c r="U58" s="119"/>
      <c r="V58" s="119"/>
      <c r="W58" s="120"/>
      <c r="Y58" s="111" t="s">
        <v>46</v>
      </c>
      <c r="Z58" s="112"/>
      <c r="AA58" s="112"/>
      <c r="AB58" s="112"/>
      <c r="AC58" s="121">
        <v>0</v>
      </c>
      <c r="AD58" s="122"/>
      <c r="AE58" s="2"/>
      <c r="AF58" s="39">
        <v>4</v>
      </c>
      <c r="AG58" s="115" t="s">
        <v>15</v>
      </c>
      <c r="AH58" s="116"/>
      <c r="AI58" s="40">
        <f>SUMIF($R$13:$R$50,4,$Q$13:$Q$50)</f>
        <v>0</v>
      </c>
      <c r="AJ58" s="121"/>
      <c r="AK58" s="122"/>
      <c r="AL58" s="119"/>
      <c r="AM58" s="119"/>
      <c r="AN58" s="119"/>
      <c r="AO58" s="119"/>
      <c r="AP58" s="119"/>
      <c r="AQ58" s="119"/>
      <c r="AR58" s="119"/>
      <c r="AS58" s="119"/>
      <c r="AT58" s="120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798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2015-06-19T16:14:13Z</dcterms:modified>
</cp:coreProperties>
</file>