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L14" s="1"/>
  <c r="N14" s="1"/>
  <c r="J14"/>
  <c r="K14" s="1"/>
  <c r="I15"/>
  <c r="J15"/>
  <c r="K15" s="1"/>
  <c r="L15"/>
  <c r="N15" s="1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<sst xmlns="http://schemas.openxmlformats.org/spreadsheetml/2006/main" count="145" uniqueCount="77">
  <si>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</si>
  <si>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</si>
  <si>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</si>
  <si>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</si>
  <si>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</si>
  <si>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</si>
  <si>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</si>
  <si>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</si>
  <si>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</si>
  <si>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</si>
  <si>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</si>
  <si>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</si>
  <si>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</si>
  <si>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</si>
  <si>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</si>
  <si>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</si>
  <si>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</si>
  <si>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</si>
  <si>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</si>
  <si>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</si>
  <si>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</si>
  <si>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</si>
  <si>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</si>
  <si>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</si>
  <si>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</si>
  <si>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</si>
  <si>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</si>
  <si>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</si>
  <si>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</si>
  <si>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</si>
  <si>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</si>
  <si>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</si>
  <si>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</si>
  <si>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</si>
  <si>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</si>
  <si>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</si>
  <si>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</si>
  <si>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</si>
  <si>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</si>
  <si>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</si>
  <si>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</si>
  <si>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</si>
  <si>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</si>
  <si>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</si>
  <si>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</si>
  <si>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</si>
  <si>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</si>
  <si>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</si>
  <si>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</si>
  <si>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</si>
  <si>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</si>
  <si>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</si>
  <si>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</si>
  <si>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</si>
  <si>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</si>
  <si>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</si>
  <si>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</si>
  <si>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</si>
  <si>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</si>
  <si>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</si>
  <si>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</si>
  <si>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</si>
  <si>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7-4-D-BLNK</t>
  </si>
  <si>
    <t>A02071-0046</t>
  </si>
  <si>
    <t>Machine # M1</t>
  </si>
  <si>
    <t>1M 30SEC</t>
  </si>
  <si>
    <t>Routing:        NEED TOP HOLES</t>
  </si>
  <si>
    <t>HVD 9/8/15</t>
  </si>
  <si>
    <t>B</t>
  </si>
  <si>
    <t>BEN W</t>
  </si>
  <si>
    <t>WAD</t>
  </si>
  <si>
    <t>Drill top holes/fair</t>
  </si>
  <si>
    <t>YES</t>
  </si>
  <si>
    <t>DH</t>
  </si>
  <si>
    <t>LW</t>
  </si>
  <si>
    <t>JOB OUT</t>
  </si>
  <si>
    <t>No parts@mach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</si>
</sst>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62</v>
      </c>
      <c r="F2" s="151"/>
      <c r="G2" s="152"/>
      <c r="H2" s="22"/>
      <c r="I2" s="2"/>
      <c r="J2" s="146" t="s">
        <v>0</v>
      </c>
      <c r="K2" s="147"/>
      <c r="L2" s="23" t="s">
        <v>68</v>
      </c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382870</v>
      </c>
      <c r="F3" s="151"/>
      <c r="G3" s="152"/>
      <c r="H3" s="22"/>
      <c r="I3" s="25"/>
      <c r="J3" s="146" t="s">
        <v>25</v>
      </c>
      <c r="K3" s="147"/>
      <c r="L3" s="146" t="s">
        <v>63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750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 t="s">
        <v>67</v>
      </c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64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750</v>
      </c>
      <c r="L12" s="170" t="s">
        <v>55</v>
      </c>
      <c r="M12" s="171"/>
      <c r="N12" s="170" t="s">
        <v>65</v>
      </c>
      <c r="O12" s="172"/>
      <c r="P12" s="67"/>
      <c r="Q12" s="67"/>
      <c r="R12" s="67"/>
      <c r="S12" s="68"/>
      <c r="T12" s="69">
        <v>32</v>
      </c>
      <c r="U12" s="69">
        <v>1</v>
      </c>
      <c r="V12" s="54">
        <f>SUM(F13:F23)</f>
        <v>1</v>
      </c>
      <c r="W12" s="55">
        <f>U12/V12</f>
        <v>1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42255</v>
      </c>
      <c r="C13" s="30" t="s">
        <v>69</v>
      </c>
      <c r="D13" s="30"/>
      <c r="E13" s="30">
        <v>7.6</v>
      </c>
      <c r="F13" s="78">
        <v>0</v>
      </c>
      <c r="G13" s="32">
        <v>384</v>
      </c>
      <c r="H13" s="4"/>
      <c r="I13" s="5">
        <f t="shared" ref="I13" si="0">IF(G13="","",(SUM(E13+F13+Q13)))</f>
        <v>7.6</v>
      </c>
      <c r="J13" s="6">
        <f>SUM(G$12:G13)</f>
        <v>384</v>
      </c>
      <c r="K13" s="6">
        <f>E$4-J13</f>
        <v>366</v>
      </c>
      <c r="L13" s="7">
        <f t="shared" ref="L13" si="1">IF(G13="",0,$T$12*(I13-F13-Q13))</f>
        <v>243.2</v>
      </c>
      <c r="M13" s="4">
        <f>G13</f>
        <v>384</v>
      </c>
      <c r="N13" s="111">
        <f>IF(L13=0,"",(M13/L13))</f>
        <v>1.5789473684210527</v>
      </c>
      <c r="O13" s="112"/>
      <c r="P13" s="33"/>
      <c r="Q13" s="30">
        <v>0</v>
      </c>
      <c r="R13" s="30">
        <v>0</v>
      </c>
      <c r="S13" s="30">
        <v>0</v>
      </c>
      <c r="T13" s="220"/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>
        <v>42255</v>
      </c>
      <c r="C14" s="30" t="s">
        <v>70</v>
      </c>
      <c r="D14" s="30"/>
      <c r="E14" s="30">
        <v>5</v>
      </c>
      <c r="F14" s="78">
        <v>1</v>
      </c>
      <c r="G14" s="32">
        <v>220</v>
      </c>
      <c r="H14" s="4"/>
      <c r="I14" s="5">
        <f t="shared" ref="I14:I23" si="4">IF(G14="","",(SUM(E14+F14+Q14)))</f>
        <v>7.6</v>
      </c>
      <c r="J14" s="6">
        <f>SUM(G$12:G14)</f>
        <v>604</v>
      </c>
      <c r="K14" s="6">
        <f t="shared" ref="K14:K23" si="5">E$4-J14</f>
        <v>146</v>
      </c>
      <c r="L14" s="7">
        <f t="shared" ref="L14:L23" si="6">IF(G14="",0,$T$12*(I14-F14-Q14))</f>
        <v>160</v>
      </c>
      <c r="M14" s="4">
        <f t="shared" ref="M14:M23" si="7">G14</f>
        <v>220</v>
      </c>
      <c r="N14" s="111">
        <f t="shared" ref="N14:N23" si="8">IF(L14=0,"",(M14/L14))</f>
        <v>1.375</v>
      </c>
      <c r="O14" s="112"/>
      <c r="P14" s="33"/>
      <c r="Q14" s="30">
        <v>1.6</v>
      </c>
      <c r="R14" s="30">
        <v>4</v>
      </c>
      <c r="S14" s="30">
        <v>0</v>
      </c>
      <c r="T14" s="108" t="s">
        <v>71</v>
      </c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>
        <v>42256</v>
      </c>
      <c r="C15" s="30" t="s">
        <v>74</v>
      </c>
      <c r="D15" s="30"/>
      <c r="E15" s="30">
        <v>3.5</v>
      </c>
      <c r="F15" s="78">
        <v>0</v>
      </c>
      <c r="G15" s="32">
        <v>194</v>
      </c>
      <c r="H15" s="4"/>
      <c r="I15" s="5">
        <f t="shared" si="4"/>
        <v>3.5</v>
      </c>
      <c r="J15" s="6">
        <f>SUM(G$12:G15)</f>
        <v>798</v>
      </c>
      <c r="K15" s="6">
        <f t="shared" si="5"/>
        <v>-48</v>
      </c>
      <c r="L15" s="7">
        <f t="shared" si="6"/>
        <v>112</v>
      </c>
      <c r="M15" s="4">
        <f t="shared" si="7"/>
        <v>194</v>
      </c>
      <c r="N15" s="111">
        <f t="shared" si="8"/>
        <v>1.7321428571428572</v>
      </c>
      <c r="O15" s="112"/>
      <c r="P15" s="33"/>
      <c r="Q15" s="8">
        <v>0</v>
      </c>
      <c r="R15" s="8">
        <v>0</v>
      </c>
      <c r="S15" s="8">
        <v>0</v>
      </c>
      <c r="T15" s="220" t="s">
        <v>75</v>
      </c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798</v>
      </c>
      <c r="K16" s="6">
        <f t="shared" si="5"/>
        <v>-48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 t="s">
        <v>76</v>
      </c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798</v>
      </c>
      <c r="K17" s="6">
        <f t="shared" si="5"/>
        <v>-48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798</v>
      </c>
      <c r="K18" s="6">
        <f t="shared" si="5"/>
        <v>-48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798</v>
      </c>
      <c r="K19" s="6">
        <f t="shared" si="5"/>
        <v>-48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798</v>
      </c>
      <c r="K20" s="6">
        <f t="shared" si="5"/>
        <v>-48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798</v>
      </c>
      <c r="K21" s="6">
        <f t="shared" si="5"/>
        <v>-48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798</v>
      </c>
      <c r="K22" s="6">
        <f t="shared" si="5"/>
        <v>-48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798</v>
      </c>
      <c r="K23" s="6">
        <f t="shared" si="5"/>
        <v>-48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16.100000000000001</v>
      </c>
      <c r="F24" s="62">
        <f>SUM(F13:F23)</f>
        <v>1</v>
      </c>
      <c r="G24" s="62">
        <f>SUM(G13:G23)</f>
        <v>798</v>
      </c>
      <c r="H24" s="81"/>
      <c r="I24" s="62">
        <f t="shared" ref="I24" si="15">IF(G24="","",(SUM(E24+F24+Q24)))</f>
        <v>18.700000000000003</v>
      </c>
      <c r="J24" s="82">
        <f>J23</f>
        <v>798</v>
      </c>
      <c r="K24" s="82">
        <f t="shared" ref="K24" si="16">E$4-J24</f>
        <v>-48</v>
      </c>
      <c r="L24" s="83">
        <f>SUM(L13:L23)</f>
        <v>515.20000000000005</v>
      </c>
      <c r="M24" s="81">
        <f>SUM(M13:M23)</f>
        <v>798</v>
      </c>
      <c r="N24" s="122">
        <f>SUM(M24/L24)</f>
        <v>1.5489130434782608</v>
      </c>
      <c r="O24" s="123"/>
      <c r="P24" s="84"/>
      <c r="Q24" s="83">
        <f>SUM(Q13:Q23)</f>
        <v>1.6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66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40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750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750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750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750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750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750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750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750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750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750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750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750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750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750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750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750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750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750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750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750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750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750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750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750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750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750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>
        <v>800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>
        <v>42255</v>
      </c>
      <c r="N56" s="143"/>
      <c r="O56" s="237">
        <v>0.39583333333333331</v>
      </c>
      <c r="P56" s="117"/>
      <c r="Q56" s="117"/>
      <c r="R56" s="116" t="s">
        <v>72</v>
      </c>
      <c r="S56" s="117"/>
      <c r="T56" s="116" t="s">
        <v>73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1.6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1.6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798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2015-10-02T20:44:32Z</dcterms:modified>
</cp:coreProperties>
</file>