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J50" i="1"/>
  <c r="AI50" i="1"/>
  <c r="AK50" i="1" s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J46" i="1"/>
  <c r="AI46" i="1"/>
  <c r="AK46" i="1" s="1"/>
  <c r="AG46" i="1"/>
  <c r="AH46" i="1" s="1"/>
  <c r="AF46" i="1"/>
  <c r="AJ45" i="1"/>
  <c r="AI45" i="1"/>
  <c r="AK45" i="1" s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G39" i="1"/>
  <c r="AH39" i="1" s="1"/>
  <c r="AF39" i="1"/>
  <c r="AJ38" i="1"/>
  <c r="AI38" i="1"/>
  <c r="AK38" i="1" s="1"/>
  <c r="AG38" i="1"/>
  <c r="AH38" i="1" s="1"/>
  <c r="AF38" i="1"/>
  <c r="AJ37" i="1"/>
  <c r="AI37" i="1"/>
  <c r="AK37" i="1" s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G23" i="1"/>
  <c r="AH23" i="1" s="1"/>
  <c r="AF23" i="1"/>
  <c r="AJ22" i="1"/>
  <c r="AI22" i="1"/>
  <c r="AK22" i="1" s="1"/>
  <c r="AG22" i="1"/>
  <c r="AH22" i="1" s="1"/>
  <c r="AF22" i="1"/>
  <c r="AJ21" i="1"/>
  <c r="AI21" i="1"/>
  <c r="AK21" i="1" s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J17" i="1"/>
  <c r="AI17" i="1"/>
  <c r="AK17" i="1" s="1"/>
  <c r="AG17" i="1"/>
  <c r="AH17" i="1" s="1"/>
  <c r="AF17" i="1"/>
  <c r="AE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<sst xmlns="http://schemas.openxmlformats.org/spreadsheetml/2006/main" count="123" uniqueCount="68">
  <si>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</si>
  <si>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</si>
  <si>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</si>
  <si>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</si>
  <si>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</si>
  <si>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</si>
  <si>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</si>
  <si>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</si>
  <si>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</si>
  <si>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</si>
  <si>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</si>
  <si>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</si>
  <si>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</si>
  <si>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</si>
  <si>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</si>
  <si>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</si>
  <si>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</si>
  <si>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</si>
  <si>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</si>
  <si>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</si>
  <si>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</si>
  <si>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</si>
  <si>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</si>
  <si>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</si>
  <si>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</si>
  <si>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</si>
  <si>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</si>
  <si>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</si>
  <si>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</si>
  <si>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</si>
  <si>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</si>
  <si>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</si>
  <si>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</si>
  <si>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</si>
  <si>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</si>
  <si>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</si>
  <si>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</si>
  <si>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</si>
  <si>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</si>
  <si>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</si>
  <si>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</si>
  <si>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</si>
  <si>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</si>
  <si>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</si>
  <si>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</si>
  <si>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</si>
  <si>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</si>
  <si>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</si>
  <si>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</si>
  <si>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</si>
  <si>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</si>
  <si>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</si>
  <si>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</si>
  <si>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</si>
  <si>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</si>
  <si>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</si>
  <si>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9-3-E-BLNK</t>
  </si>
  <si>
    <t>A02071-0076</t>
  </si>
  <si>
    <t>NEED TOP HOLE</t>
  </si>
  <si>
    <t>Machine # H4</t>
  </si>
  <si>
    <t>WAD</t>
  </si>
  <si>
    <t>DM</t>
  </si>
  <si>
    <t>930am</t>
  </si>
  <si>
    <t>yes</t>
  </si>
  <si>
    <t>Doug</t>
  </si>
  <si>
    <t>Dwn at start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</si>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</sst>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8" sqref="G48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/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379464</v>
      </c>
      <c r="F3" s="179"/>
      <c r="G3" s="180"/>
      <c r="H3" s="22"/>
      <c r="I3" s="23"/>
      <c r="J3" s="181" t="s">
        <v>25</v>
      </c>
      <c r="K3" s="182"/>
      <c r="L3" s="181" t="s">
        <v>57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250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0" t="s">
        <v>53</v>
      </c>
      <c r="S7" s="201"/>
      <c r="T7" s="201"/>
      <c r="U7" s="201"/>
      <c r="V7" s="201"/>
      <c r="W7" s="202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0" t="s">
        <v>53</v>
      </c>
      <c r="AP7" s="201"/>
      <c r="AQ7" s="201"/>
      <c r="AR7" s="201"/>
      <c r="AS7" s="201"/>
      <c r="AT7" s="202"/>
    </row>
    <row r="8" spans="2:46" ht="16.5" customHeight="1" x14ac:dyDescent="0.3">
      <c r="B8" s="155" t="s">
        <v>58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3"/>
      <c r="S8" s="204"/>
      <c r="T8" s="204"/>
      <c r="U8" s="204"/>
      <c r="V8" s="204"/>
      <c r="W8" s="205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3"/>
      <c r="AP8" s="204"/>
      <c r="AQ8" s="204"/>
      <c r="AR8" s="204"/>
      <c r="AS8" s="204"/>
      <c r="AT8" s="205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59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250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0.5</v>
      </c>
      <c r="W12" s="45">
        <f>IF(V12=0,"",U12/V12)</f>
        <v>0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42223</v>
      </c>
      <c r="C13" s="28" t="s">
        <v>60</v>
      </c>
      <c r="D13" s="28"/>
      <c r="E13" s="28">
        <v>4</v>
      </c>
      <c r="F13" s="29">
        <v>0.5</v>
      </c>
      <c r="G13" s="30">
        <v>99</v>
      </c>
      <c r="H13" s="4" t="e">
        <f>IF(G13="","",(IF(#REF!=0,"",(#REF!*G13*#REF!))))</f>
        <v>#REF!</v>
      </c>
      <c r="I13" s="5">
        <f t="shared" ref="I13:I50" si="0">IF(G13="","",(SUM(E13+F13+Q13)))</f>
        <v>4.5</v>
      </c>
      <c r="J13" s="6">
        <f>SUM(G$12:G13)</f>
        <v>99</v>
      </c>
      <c r="K13" s="6">
        <f>E$4-J13</f>
        <v>151</v>
      </c>
      <c r="L13" s="7">
        <f t="shared" ref="L13:L50" si="1">IF(G13="",0,$T$12*(I13-F13-Q13))</f>
        <v>0</v>
      </c>
      <c r="M13" s="4">
        <f>G13</f>
        <v>99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42223</v>
      </c>
      <c r="C14" s="28" t="s">
        <v>61</v>
      </c>
      <c r="D14" s="28"/>
      <c r="E14" s="28">
        <v>4</v>
      </c>
      <c r="F14" s="32">
        <v>0</v>
      </c>
      <c r="G14" s="30">
        <v>75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174</v>
      </c>
      <c r="K14" s="6">
        <f>E$4-J14</f>
        <v>76</v>
      </c>
      <c r="L14" s="7">
        <f t="shared" si="1"/>
        <v>0</v>
      </c>
      <c r="M14" s="4">
        <f t="shared" ref="M14:M50" si="4">G14</f>
        <v>75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>
        <v>42226</v>
      </c>
      <c r="C15" s="28" t="s">
        <v>60</v>
      </c>
      <c r="D15" s="28"/>
      <c r="E15" s="28">
        <v>6.6</v>
      </c>
      <c r="F15" s="32">
        <v>0</v>
      </c>
      <c r="G15" s="30">
        <v>136</v>
      </c>
      <c r="H15" s="4" t="e">
        <f>IF(G15="","",(IF(#REF!=0,"",(#REF!*G15*#REF!))))</f>
        <v>#REF!</v>
      </c>
      <c r="I15" s="5">
        <f t="shared" si="0"/>
        <v>7.6</v>
      </c>
      <c r="J15" s="6">
        <f>SUM(G$12:G15)</f>
        <v>310</v>
      </c>
      <c r="K15" s="6">
        <f>E$4-J15</f>
        <v>-60</v>
      </c>
      <c r="L15" s="7">
        <f t="shared" si="1"/>
        <v>0</v>
      </c>
      <c r="M15" s="4">
        <f t="shared" si="4"/>
        <v>136</v>
      </c>
      <c r="N15" s="103" t="str">
        <f t="shared" si="5"/>
        <v/>
      </c>
      <c r="O15" s="104"/>
      <c r="P15" s="31"/>
      <c r="Q15" s="46">
        <v>1</v>
      </c>
      <c r="R15" s="46">
        <v>4</v>
      </c>
      <c r="S15" s="46">
        <v>0</v>
      </c>
      <c r="T15" s="130" t="s">
        <v>65</v>
      </c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>
        <v>42226</v>
      </c>
      <c r="C16" s="33" t="s">
        <v>61</v>
      </c>
      <c r="D16" s="48"/>
      <c r="E16" s="48">
        <v>5</v>
      </c>
      <c r="F16" s="10">
        <v>0</v>
      </c>
      <c r="G16" s="11">
        <v>94</v>
      </c>
      <c r="H16" s="4" t="e">
        <f>IF(G16="","",(IF(#REF!=0,"",(#REF!*G16*#REF!))))</f>
        <v>#REF!</v>
      </c>
      <c r="I16" s="5">
        <f t="shared" si="0"/>
        <v>6</v>
      </c>
      <c r="J16" s="6">
        <f>SUM(G$12:G16)</f>
        <v>404</v>
      </c>
      <c r="K16" s="6">
        <f t="shared" ref="K16:K50" si="8">E$4-J16</f>
        <v>-154</v>
      </c>
      <c r="L16" s="7">
        <f t="shared" si="1"/>
        <v>0</v>
      </c>
      <c r="M16" s="4">
        <f t="shared" si="4"/>
        <v>94</v>
      </c>
      <c r="N16" s="103" t="str">
        <f t="shared" ref="N16:N18" si="9">IF(L16=0,"",(M16/L16))</f>
        <v/>
      </c>
      <c r="O16" s="104"/>
      <c r="P16" s="31"/>
      <c r="Q16" s="46">
        <v>1</v>
      </c>
      <c r="R16" s="46">
        <v>0</v>
      </c>
      <c r="S16" s="46">
        <v>0</v>
      </c>
      <c r="T16" s="133" t="s">
        <v>66</v>
      </c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404</v>
      </c>
      <c r="K17" s="6">
        <f t="shared" si="8"/>
        <v>-154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0" t="s">
        <v>67</v>
      </c>
      <c r="U17" s="131"/>
      <c r="V17" s="131"/>
      <c r="W17" s="132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404</v>
      </c>
      <c r="K18" s="6">
        <f t="shared" si="8"/>
        <v>-154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404</v>
      </c>
      <c r="K19" s="6">
        <f t="shared" ref="K19:K45" si="11">E$4-J19</f>
        <v>-154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404</v>
      </c>
      <c r="K20" s="6">
        <f t="shared" si="11"/>
        <v>-154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404</v>
      </c>
      <c r="K21" s="6">
        <f t="shared" si="11"/>
        <v>-154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404</v>
      </c>
      <c r="K22" s="6">
        <f t="shared" si="11"/>
        <v>-154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404</v>
      </c>
      <c r="K23" s="6">
        <f t="shared" si="11"/>
        <v>-154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404</v>
      </c>
      <c r="K24" s="6">
        <f t="shared" si="11"/>
        <v>-154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404</v>
      </c>
      <c r="K25" s="6">
        <f t="shared" si="11"/>
        <v>-154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404</v>
      </c>
      <c r="K26" s="6">
        <f t="shared" si="11"/>
        <v>-154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404</v>
      </c>
      <c r="K27" s="6">
        <f t="shared" si="11"/>
        <v>-154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404</v>
      </c>
      <c r="K28" s="6">
        <f t="shared" si="11"/>
        <v>-154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404</v>
      </c>
      <c r="K29" s="6">
        <f t="shared" si="11"/>
        <v>-154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404</v>
      </c>
      <c r="K30" s="6">
        <f t="shared" si="11"/>
        <v>-154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404</v>
      </c>
      <c r="K31" s="6">
        <f t="shared" si="11"/>
        <v>-154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404</v>
      </c>
      <c r="K32" s="6">
        <f t="shared" si="11"/>
        <v>-154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404</v>
      </c>
      <c r="K33" s="6">
        <f t="shared" si="11"/>
        <v>-154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404</v>
      </c>
      <c r="K34" s="6">
        <f t="shared" si="11"/>
        <v>-154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404</v>
      </c>
      <c r="K35" s="6">
        <f t="shared" ref="K35:K41" si="17">E$4-J35</f>
        <v>-154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404</v>
      </c>
      <c r="K36" s="6">
        <f t="shared" si="17"/>
        <v>-154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404</v>
      </c>
      <c r="K37" s="6">
        <f t="shared" si="17"/>
        <v>-154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404</v>
      </c>
      <c r="K38" s="6">
        <f t="shared" si="17"/>
        <v>-154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404</v>
      </c>
      <c r="K39" s="6">
        <f t="shared" si="17"/>
        <v>-154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404</v>
      </c>
      <c r="K40" s="6">
        <f t="shared" si="17"/>
        <v>-154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404</v>
      </c>
      <c r="K41" s="6">
        <f t="shared" si="17"/>
        <v>-154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404</v>
      </c>
      <c r="K42" s="6">
        <f t="shared" si="11"/>
        <v>-154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404</v>
      </c>
      <c r="K43" s="6">
        <f t="shared" si="11"/>
        <v>-154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404</v>
      </c>
      <c r="K44" s="6">
        <f t="shared" si="11"/>
        <v>-154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404</v>
      </c>
      <c r="K45" s="6">
        <f t="shared" si="11"/>
        <v>-154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404</v>
      </c>
      <c r="K46" s="6">
        <f t="shared" ref="K46:K49" si="23">E$4-J46</f>
        <v>-154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404</v>
      </c>
      <c r="K47" s="6">
        <f t="shared" si="23"/>
        <v>-154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404</v>
      </c>
      <c r="K48" s="6">
        <f t="shared" si="23"/>
        <v>-154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404</v>
      </c>
      <c r="K49" s="6">
        <f t="shared" si="23"/>
        <v>-154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404</v>
      </c>
      <c r="K50" s="6">
        <f t="shared" si="8"/>
        <v>-154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19.600000000000001</v>
      </c>
      <c r="F51" s="56">
        <f>SUM(F13:F50)</f>
        <v>0.5</v>
      </c>
      <c r="G51" s="56">
        <f>SUM(G13:G50)</f>
        <v>404</v>
      </c>
      <c r="H51" s="57"/>
      <c r="I51" s="56">
        <f>SUM(I13:I50)</f>
        <v>22.1</v>
      </c>
      <c r="J51" s="58">
        <f>J50</f>
        <v>404</v>
      </c>
      <c r="K51" s="58">
        <f>K50</f>
        <v>-154</v>
      </c>
      <c r="L51" s="59">
        <f>SUM(L13:L50)</f>
        <v>0</v>
      </c>
      <c r="M51" s="57">
        <f>SUM(M13:M50)</f>
        <v>404</v>
      </c>
      <c r="N51" s="110" t="str">
        <f>IF(L51&lt;&gt;0,SUM(M51/L51),"")</f>
        <v/>
      </c>
      <c r="O51" s="111"/>
      <c r="P51" s="60"/>
      <c r="Q51" s="56">
        <f>SUM(Q13:Q50)</f>
        <v>2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405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199">
        <v>42223</v>
      </c>
      <c r="N55" s="92"/>
      <c r="O55" s="102" t="s">
        <v>62</v>
      </c>
      <c r="P55" s="95"/>
      <c r="Q55" s="95"/>
      <c r="R55" s="95" t="s">
        <v>63</v>
      </c>
      <c r="S55" s="95"/>
      <c r="T55" s="95" t="s">
        <v>64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1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1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404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2015-08-17T14:41:32Z</dcterms:modified>
</cp:coreProperties>
</file>