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K16"/>
  <c r="AJ16"/>
  <c r="AI16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<sst xmlns="http://schemas.openxmlformats.org/spreadsheetml/2006/main" count="146" uniqueCount="76">
  <si>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</si>
  <si>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</si>
  <si>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</si>
  <si>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</si>
  <si>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</si>
  <si>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</si>
  <si>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</si>
  <si>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</si>
  <si>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</si>
  <si>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</si>
  <si>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</si>
  <si>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</si>
  <si>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</si>
  <si>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</si>
  <si>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</si>
  <si>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</si>
  <si>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</si>
  <si>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</si>
  <si>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</si>
  <si>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</si>
  <si>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</si>
  <si>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</si>
  <si>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</si>
  <si>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</si>
  <si>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</si>
  <si>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</si>
  <si>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</si>
  <si>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</si>
  <si>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</si>
  <si>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</si>
  <si>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</si>
  <si>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</si>
  <si>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</si>
  <si>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</si>
  <si>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</si>
  <si>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</si>
  <si>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</si>
  <si>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</si>
  <si>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</si>
  <si>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</si>
  <si>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</si>
  <si>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</si>
  <si>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</si>
  <si>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</si>
  <si>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</si>
  <si>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</si>
  <si>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</si>
  <si>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</si>
  <si>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</si>
  <si>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</si>
  <si>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</si>
  <si>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</si>
  <si>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</si>
  <si>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</si>
  <si>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</si>
  <si>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</si>
  <si>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</si>
  <si>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</si>
  <si>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</si>
  <si>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</si>
  <si>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</si>
  <si>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A24023-10</t>
  </si>
  <si>
    <t>Machine #  OKUMA</t>
  </si>
  <si>
    <t>Machine # HARDING</t>
  </si>
  <si>
    <t>A</t>
  </si>
  <si>
    <t>B</t>
  </si>
  <si>
    <t>A02002-0032</t>
  </si>
  <si>
    <t>AW 1/27</t>
  </si>
  <si>
    <t>BA</t>
  </si>
  <si>
    <t>Routing:        SEE SUPERVISOR</t>
  </si>
  <si>
    <t>BJ</t>
  </si>
  <si>
    <t>YES</t>
  </si>
  <si>
    <t>SR</t>
  </si>
  <si>
    <t>JO</t>
  </si>
  <si>
    <t>JOB OUT</t>
  </si>
  <si>
    <t>No parts @mach per 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</si>
</sst>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4" zoomScale="90" zoomScaleNormal="90" workbookViewId="0">
      <selection activeCell="B29" sqref="B29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7"/>
      <c r="AT1" s="20"/>
    </row>
    <row r="2" spans="2:46" ht="19.5" customHeight="1">
      <c r="B2" s="225" t="s">
        <v>24</v>
      </c>
      <c r="C2" s="205"/>
      <c r="D2" s="21"/>
      <c r="E2" s="226" t="s">
        <v>61</v>
      </c>
      <c r="F2" s="227"/>
      <c r="G2" s="228"/>
      <c r="H2" s="22"/>
      <c r="I2" s="2"/>
      <c r="J2" s="204" t="s">
        <v>0</v>
      </c>
      <c r="K2" s="229"/>
      <c r="L2" s="23"/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6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>
        <v>350066</v>
      </c>
      <c r="F3" s="227"/>
      <c r="G3" s="228"/>
      <c r="H3" s="22"/>
      <c r="I3" s="25"/>
      <c r="J3" s="204" t="s">
        <v>25</v>
      </c>
      <c r="K3" s="229"/>
      <c r="L3" s="204" t="s">
        <v>66</v>
      </c>
      <c r="M3" s="205"/>
      <c r="N3" s="205"/>
      <c r="O3" s="229"/>
      <c r="P3" s="22"/>
      <c r="Q3" s="22"/>
      <c r="R3" s="231"/>
      <c r="S3" s="232"/>
      <c r="T3" s="233"/>
      <c r="U3" s="204">
        <v>2839291</v>
      </c>
      <c r="V3" s="205"/>
      <c r="W3" s="206"/>
      <c r="Y3" s="225" t="s">
        <v>22</v>
      </c>
      <c r="Z3" s="205"/>
      <c r="AA3" s="95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>
        <v>136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5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190" t="s">
        <v>56</v>
      </c>
      <c r="C6" s="191"/>
      <c r="D6" s="191"/>
      <c r="E6" s="192"/>
      <c r="F6" s="193" t="s">
        <v>67</v>
      </c>
      <c r="G6" s="194"/>
      <c r="H6" s="22"/>
      <c r="I6" s="26"/>
      <c r="J6" s="27"/>
      <c r="K6" s="27"/>
      <c r="L6" s="27"/>
      <c r="M6" s="77"/>
      <c r="N6" s="88"/>
      <c r="O6" s="88"/>
      <c r="P6" s="88"/>
      <c r="Q6" s="89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6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6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6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6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62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136</v>
      </c>
      <c r="L12" s="154" t="s">
        <v>55</v>
      </c>
      <c r="M12" s="155"/>
      <c r="N12" s="154"/>
      <c r="O12" s="156"/>
      <c r="P12" s="70"/>
      <c r="Q12" s="70"/>
      <c r="R12" s="70" t="s">
        <v>64</v>
      </c>
      <c r="S12" s="71"/>
      <c r="T12" s="72"/>
      <c r="U12" s="72">
        <v>4</v>
      </c>
      <c r="V12" s="54">
        <f>SUM(F13:F23)</f>
        <v>3</v>
      </c>
      <c r="W12" s="55">
        <f>U12/V12</f>
        <v>1.3333333333333333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42030</v>
      </c>
      <c r="C13" s="30" t="s">
        <v>68</v>
      </c>
      <c r="D13" s="30"/>
      <c r="E13" s="30">
        <v>3</v>
      </c>
      <c r="F13" s="80">
        <v>3</v>
      </c>
      <c r="G13" s="32">
        <v>28</v>
      </c>
      <c r="H13" s="4" t="e">
        <f>IF(G13="","",(IF(#REF!=0,"",(#REF!*G13*#REF!))))</f>
        <v>#REF!</v>
      </c>
      <c r="I13" s="5">
        <f t="shared" ref="I13:I24" si="0">IF(G13="","",(SUM(E13+F13+Q13)))</f>
        <v>6</v>
      </c>
      <c r="J13" s="6">
        <f>SUM(G$12:G13)</f>
        <v>28</v>
      </c>
      <c r="K13" s="6">
        <f>E$4-J13</f>
        <v>108</v>
      </c>
      <c r="L13" s="7">
        <f t="shared" ref="L13:L23" si="1">IF(G13="",0,$T$12*(I13-F13-Q13))</f>
        <v>0</v>
      </c>
      <c r="M13" s="4">
        <f>G13</f>
        <v>28</v>
      </c>
      <c r="N13" s="135" t="str">
        <f>IF(L13=0,"",(M13/L13))</f>
        <v/>
      </c>
      <c r="O13" s="136"/>
      <c r="P13" s="33"/>
      <c r="Q13" s="30">
        <v>0</v>
      </c>
      <c r="R13" s="30">
        <v>0</v>
      </c>
      <c r="S13" s="30">
        <v>0</v>
      </c>
      <c r="T13" s="166"/>
      <c r="U13" s="167"/>
      <c r="V13" s="167"/>
      <c r="W13" s="168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>
        <v>42031</v>
      </c>
      <c r="C14" s="30" t="s">
        <v>70</v>
      </c>
      <c r="D14" s="30"/>
      <c r="E14" s="30">
        <v>6</v>
      </c>
      <c r="F14" s="81">
        <v>0</v>
      </c>
      <c r="G14" s="32">
        <v>45</v>
      </c>
      <c r="H14" s="4" t="e">
        <f>IF(G14="","",(IF(#REF!=0,"",(#REF!*G14*#REF!))))</f>
        <v>#REF!</v>
      </c>
      <c r="I14" s="5">
        <f t="shared" si="0"/>
        <v>6</v>
      </c>
      <c r="J14" s="6">
        <f>SUM(G$12:G14)</f>
        <v>73</v>
      </c>
      <c r="K14" s="6">
        <f>E$4-J14</f>
        <v>63</v>
      </c>
      <c r="L14" s="7">
        <f t="shared" si="1"/>
        <v>0</v>
      </c>
      <c r="M14" s="4">
        <f t="shared" ref="M14:M23" si="4">G14</f>
        <v>45</v>
      </c>
      <c r="N14" s="135" t="str">
        <f t="shared" ref="N14:N23" si="5">IF(L14=0,"",(M14/L14))</f>
        <v/>
      </c>
      <c r="O14" s="136"/>
      <c r="P14" s="33"/>
      <c r="Q14" s="30">
        <v>0</v>
      </c>
      <c r="R14" s="30">
        <v>0</v>
      </c>
      <c r="S14" s="30">
        <v>0</v>
      </c>
      <c r="T14" s="166"/>
      <c r="U14" s="167"/>
      <c r="V14" s="167"/>
      <c r="W14" s="168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5" t="str">
        <f t="shared" ref="AK14:AK23" si="7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>
        <v>42031</v>
      </c>
      <c r="C15" s="30" t="s">
        <v>73</v>
      </c>
      <c r="D15" s="30"/>
      <c r="E15" s="30">
        <v>8</v>
      </c>
      <c r="F15" s="81">
        <v>0</v>
      </c>
      <c r="G15" s="32">
        <v>67</v>
      </c>
      <c r="H15" s="4" t="e">
        <f>IF(G15="","",(IF(#REF!=0,"",(#REF!*G15*#REF!))))</f>
        <v>#REF!</v>
      </c>
      <c r="I15" s="5">
        <f t="shared" si="0"/>
        <v>8</v>
      </c>
      <c r="J15" s="6">
        <f>SUM(G$12:G15)</f>
        <v>140</v>
      </c>
      <c r="K15" s="6">
        <f>E$4-J15</f>
        <v>-4</v>
      </c>
      <c r="L15" s="7">
        <f t="shared" si="1"/>
        <v>0</v>
      </c>
      <c r="M15" s="4">
        <f t="shared" si="4"/>
        <v>67</v>
      </c>
      <c r="N15" s="135" t="str">
        <f t="shared" si="5"/>
        <v/>
      </c>
      <c r="O15" s="136"/>
      <c r="P15" s="33"/>
      <c r="Q15" s="8">
        <v>0</v>
      </c>
      <c r="R15" s="8">
        <v>0</v>
      </c>
      <c r="S15" s="8">
        <v>0</v>
      </c>
      <c r="T15" s="166"/>
      <c r="U15" s="167"/>
      <c r="V15" s="167"/>
      <c r="W15" s="168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5" t="str">
        <f t="shared" si="7"/>
        <v/>
      </c>
      <c r="AL15" s="136"/>
      <c r="AM15" s="33"/>
      <c r="AN15" s="90"/>
      <c r="AO15" s="90"/>
      <c r="AP15" s="90"/>
      <c r="AQ15" s="166"/>
      <c r="AR15" s="167"/>
      <c r="AS15" s="167"/>
      <c r="AT15" s="168"/>
    </row>
    <row r="16" spans="2:46" ht="15" customHeight="1">
      <c r="B16" s="9">
        <v>42032</v>
      </c>
      <c r="C16" s="35" t="s">
        <v>70</v>
      </c>
      <c r="D16" s="50"/>
      <c r="E16" s="50">
        <v>8</v>
      </c>
      <c r="F16" s="82">
        <v>0</v>
      </c>
      <c r="G16" s="10">
        <v>74</v>
      </c>
      <c r="H16" s="4" t="e">
        <f>IF(G16="","",(IF(#REF!=0,"",(#REF!*G16*#REF!))))</f>
        <v>#REF!</v>
      </c>
      <c r="I16" s="5">
        <f t="shared" si="0"/>
        <v>8</v>
      </c>
      <c r="J16" s="6">
        <f>SUM(G$12:G16)</f>
        <v>214</v>
      </c>
      <c r="K16" s="6">
        <f t="shared" ref="K16:K24" si="8">E$4-J16</f>
        <v>-78</v>
      </c>
      <c r="L16" s="7">
        <f t="shared" si="1"/>
        <v>0</v>
      </c>
      <c r="M16" s="4">
        <f t="shared" si="4"/>
        <v>74</v>
      </c>
      <c r="N16" s="135" t="str">
        <f t="shared" si="5"/>
        <v/>
      </c>
      <c r="O16" s="136"/>
      <c r="P16" s="33"/>
      <c r="Q16" s="8">
        <v>0</v>
      </c>
      <c r="R16" s="8">
        <v>0</v>
      </c>
      <c r="S16" s="8">
        <v>0</v>
      </c>
      <c r="T16" s="166"/>
      <c r="U16" s="167"/>
      <c r="V16" s="167"/>
      <c r="W16" s="168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5" t="str">
        <f t="shared" si="7"/>
        <v/>
      </c>
      <c r="AL16" s="136"/>
      <c r="AM16" s="33"/>
      <c r="AN16" s="90"/>
      <c r="AO16" s="90"/>
      <c r="AP16" s="90"/>
      <c r="AQ16" s="166"/>
      <c r="AR16" s="167"/>
      <c r="AS16" s="167"/>
      <c r="AT16" s="168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214</v>
      </c>
      <c r="K17" s="6">
        <f t="shared" ref="K17" si="11">E$4-J17</f>
        <v>-78</v>
      </c>
      <c r="L17" s="7">
        <f t="shared" ref="L17" si="12">IF(G17="",0,$T$12*(I17-F17-Q17))</f>
        <v>0</v>
      </c>
      <c r="M17" s="4">
        <f t="shared" ref="M17" si="13">G17</f>
        <v>0</v>
      </c>
      <c r="N17" s="135" t="str">
        <f t="shared" ref="N17" si="14">IF(L17=0,"",(M17/L17))</f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5" t="str">
        <f t="shared" si="7"/>
        <v/>
      </c>
      <c r="AL17" s="136"/>
      <c r="AM17" s="33"/>
      <c r="AN17" s="90"/>
      <c r="AO17" s="90"/>
      <c r="AP17" s="90"/>
      <c r="AQ17" s="166"/>
      <c r="AR17" s="167"/>
      <c r="AS17" s="167"/>
      <c r="AT17" s="168"/>
    </row>
    <row r="18" spans="2:46" ht="15" customHeight="1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214</v>
      </c>
      <c r="K18" s="6">
        <f t="shared" ref="K18:K20" si="17">E$4-J18</f>
        <v>-78</v>
      </c>
      <c r="L18" s="7">
        <f t="shared" ref="L18:L20" si="18">IF(G18="",0,$T$12*(I18-F18-Q18))</f>
        <v>0</v>
      </c>
      <c r="M18" s="4">
        <f t="shared" ref="M18:M20" si="19">G18</f>
        <v>0</v>
      </c>
      <c r="N18" s="135" t="str">
        <f t="shared" ref="N18:N20" si="20">IF(L18=0,"",(M18/L18))</f>
        <v/>
      </c>
      <c r="O18" s="136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5" t="str">
        <f t="shared" si="7"/>
        <v/>
      </c>
      <c r="AL18" s="136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214</v>
      </c>
      <c r="K19" s="6">
        <f t="shared" si="17"/>
        <v>-78</v>
      </c>
      <c r="L19" s="7">
        <f t="shared" si="18"/>
        <v>0</v>
      </c>
      <c r="M19" s="4">
        <f t="shared" si="19"/>
        <v>0</v>
      </c>
      <c r="N19" s="135" t="str">
        <f t="shared" si="20"/>
        <v/>
      </c>
      <c r="O19" s="136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5" t="str">
        <f t="shared" si="7"/>
        <v/>
      </c>
      <c r="AL19" s="136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214</v>
      </c>
      <c r="K20" s="6">
        <f t="shared" si="17"/>
        <v>-78</v>
      </c>
      <c r="L20" s="7">
        <f t="shared" si="18"/>
        <v>0</v>
      </c>
      <c r="M20" s="4">
        <f t="shared" si="19"/>
        <v>0</v>
      </c>
      <c r="N20" s="135" t="str">
        <f t="shared" si="20"/>
        <v/>
      </c>
      <c r="O20" s="136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5" t="str">
        <f t="shared" si="7"/>
        <v/>
      </c>
      <c r="AL20" s="136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214</v>
      </c>
      <c r="K21" s="6">
        <f t="shared" si="8"/>
        <v>-78</v>
      </c>
      <c r="L21" s="7">
        <f t="shared" si="1"/>
        <v>0</v>
      </c>
      <c r="M21" s="4">
        <f t="shared" si="4"/>
        <v>0</v>
      </c>
      <c r="N21" s="135" t="str">
        <f t="shared" si="5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5" t="str">
        <f t="shared" si="7"/>
        <v/>
      </c>
      <c r="AL21" s="136"/>
      <c r="AM21" s="33"/>
      <c r="AN21" s="90"/>
      <c r="AO21" s="90"/>
      <c r="AP21" s="90"/>
      <c r="AQ21" s="166"/>
      <c r="AR21" s="167"/>
      <c r="AS21" s="167"/>
      <c r="AT21" s="168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214</v>
      </c>
      <c r="K22" s="6">
        <f t="shared" si="8"/>
        <v>-78</v>
      </c>
      <c r="L22" s="7">
        <f t="shared" si="1"/>
        <v>0</v>
      </c>
      <c r="M22" s="4">
        <f t="shared" si="4"/>
        <v>0</v>
      </c>
      <c r="N22" s="135" t="str">
        <f t="shared" si="5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5" t="str">
        <f t="shared" si="7"/>
        <v/>
      </c>
      <c r="AL22" s="136"/>
      <c r="AM22" s="33"/>
      <c r="AN22" s="90"/>
      <c r="AO22" s="90"/>
      <c r="AP22" s="90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214</v>
      </c>
      <c r="K23" s="6">
        <f t="shared" si="8"/>
        <v>-78</v>
      </c>
      <c r="L23" s="7">
        <f t="shared" si="1"/>
        <v>0</v>
      </c>
      <c r="M23" s="4">
        <f t="shared" si="4"/>
        <v>0</v>
      </c>
      <c r="N23" s="135" t="str">
        <f t="shared" si="5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5" t="str">
        <f t="shared" si="7"/>
        <v/>
      </c>
      <c r="AL23" s="136"/>
      <c r="AM23" s="33"/>
      <c r="AN23" s="90"/>
      <c r="AO23" s="90"/>
      <c r="AP23" s="90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25</v>
      </c>
      <c r="F24" s="62">
        <f>SUM(F13:F23)</f>
        <v>3</v>
      </c>
      <c r="G24" s="62">
        <f>SUM(G13:G23)</f>
        <v>214</v>
      </c>
      <c r="H24" s="84"/>
      <c r="I24" s="62">
        <f t="shared" si="0"/>
        <v>28</v>
      </c>
      <c r="J24" s="85">
        <f>J23</f>
        <v>214</v>
      </c>
      <c r="K24" s="85">
        <f t="shared" si="8"/>
        <v>-78</v>
      </c>
      <c r="L24" s="86">
        <f>SUM(L13:L23)</f>
        <v>0</v>
      </c>
      <c r="M24" s="84">
        <f>SUM(M13:M23)</f>
        <v>214</v>
      </c>
      <c r="N24" s="142" t="e">
        <f>SUM(M24/L24)</f>
        <v>#DIV/0!</v>
      </c>
      <c r="O24" s="143"/>
      <c r="P24" s="87"/>
      <c r="Q24" s="86">
        <f>SUM(Q13:Q23)</f>
        <v>0</v>
      </c>
      <c r="R24" s="86"/>
      <c r="S24" s="86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2" t="e">
        <f>SUM(AJ24/AI24)</f>
        <v>#DIV/0!</v>
      </c>
      <c r="AL24" s="143"/>
      <c r="AM24" s="87"/>
      <c r="AN24" s="86">
        <f>SUM(AN13:AN23)</f>
        <v>0</v>
      </c>
      <c r="AO24" s="86"/>
      <c r="AP24" s="86">
        <f>SUM(AP13:AP23)</f>
        <v>0</v>
      </c>
      <c r="AQ24" s="169"/>
      <c r="AR24" s="170"/>
      <c r="AS24" s="170"/>
      <c r="AT24" s="171"/>
    </row>
    <row r="25" spans="2:46" s="12" customFormat="1" ht="15.75" thickBot="1">
      <c r="B25" s="241" t="s">
        <v>69</v>
      </c>
      <c r="C25" s="242"/>
      <c r="D25" s="242"/>
      <c r="E25" s="242"/>
      <c r="F25" s="242"/>
      <c r="G25" s="242"/>
      <c r="H25" s="242"/>
      <c r="I25" s="242"/>
      <c r="J25" s="242"/>
      <c r="K25" s="242"/>
      <c r="L25" s="242"/>
      <c r="M25" s="242"/>
      <c r="N25" s="242"/>
      <c r="O25" s="242"/>
      <c r="P25" s="242"/>
      <c r="Q25" s="242"/>
      <c r="R25" s="242"/>
      <c r="S25" s="242"/>
      <c r="T25" s="242"/>
      <c r="U25" s="242"/>
      <c r="V25" s="242"/>
      <c r="W25" s="243"/>
      <c r="X25" s="100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63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136</v>
      </c>
      <c r="L26" s="154" t="s">
        <v>55</v>
      </c>
      <c r="M26" s="155"/>
      <c r="N26" s="154"/>
      <c r="O26" s="156"/>
      <c r="P26" s="70"/>
      <c r="Q26" s="70"/>
      <c r="R26" s="70" t="s">
        <v>65</v>
      </c>
      <c r="S26" s="71"/>
      <c r="T26" s="73"/>
      <c r="U26" s="74">
        <v>3</v>
      </c>
      <c r="V26" s="56">
        <f>SUM(F27:F37)</f>
        <v>1</v>
      </c>
      <c r="W26" s="57">
        <f>U26/V26</f>
        <v>3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>
        <v>42031</v>
      </c>
      <c r="C27" s="60" t="s">
        <v>73</v>
      </c>
      <c r="D27" s="8"/>
      <c r="E27" s="30">
        <v>2.5</v>
      </c>
      <c r="F27" s="31">
        <v>1</v>
      </c>
      <c r="G27" s="32">
        <v>140</v>
      </c>
      <c r="H27" s="4" t="e">
        <f>IF(G27="","",(IF(#REF!=0,"",(#REF!*G27*#REF!))))</f>
        <v>#REF!</v>
      </c>
      <c r="I27" s="7">
        <f t="shared" ref="I27:I37" si="23">IF(G27="","",(SUM(E27+F27+Q27)))</f>
        <v>3.5</v>
      </c>
      <c r="J27" s="6">
        <f>SUM(G$26:G27)</f>
        <v>140</v>
      </c>
      <c r="K27" s="6">
        <f>E$4-J27</f>
        <v>-4</v>
      </c>
      <c r="L27" s="7">
        <f t="shared" ref="L27:L37" si="24">IF(G27="",0,T$26*(I27-F27-Q27))</f>
        <v>0</v>
      </c>
      <c r="M27" s="4">
        <f>G27</f>
        <v>140</v>
      </c>
      <c r="N27" s="135" t="str">
        <f>IF(L27=0,"",(M27/L27))</f>
        <v/>
      </c>
      <c r="O27" s="136"/>
      <c r="P27" s="33"/>
      <c r="Q27" s="8">
        <v>0</v>
      </c>
      <c r="R27" s="8">
        <v>0</v>
      </c>
      <c r="S27" s="8">
        <v>0</v>
      </c>
      <c r="T27" s="163"/>
      <c r="U27" s="164"/>
      <c r="V27" s="164"/>
      <c r="W27" s="165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90"/>
      <c r="AO27" s="90"/>
      <c r="AP27" s="90"/>
      <c r="AQ27" s="163"/>
      <c r="AR27" s="164"/>
      <c r="AS27" s="164"/>
      <c r="AT27" s="165"/>
    </row>
    <row r="28" spans="2:46" ht="15" customHeight="1">
      <c r="B28" s="9">
        <v>42032</v>
      </c>
      <c r="C28" s="60" t="s">
        <v>70</v>
      </c>
      <c r="D28" s="8"/>
      <c r="E28" s="30">
        <v>1.5</v>
      </c>
      <c r="F28" s="34">
        <v>0</v>
      </c>
      <c r="G28" s="32">
        <v>74</v>
      </c>
      <c r="H28" s="4" t="e">
        <f>IF(G28="","",(IF(#REF!=0,"",(#REF!*G28*#REF!))))</f>
        <v>#REF!</v>
      </c>
      <c r="I28" s="7">
        <f t="shared" si="23"/>
        <v>1.5</v>
      </c>
      <c r="J28" s="6">
        <f>SUM(G$26:G28)</f>
        <v>214</v>
      </c>
      <c r="K28" s="6">
        <f>E$4-J28</f>
        <v>-78</v>
      </c>
      <c r="L28" s="7">
        <f t="shared" si="24"/>
        <v>0</v>
      </c>
      <c r="M28" s="4">
        <f t="shared" ref="M28:M37" si="27">G28</f>
        <v>74</v>
      </c>
      <c r="N28" s="135" t="str">
        <f t="shared" ref="N28:N37" si="28">IF(L28=0,"",(M28/L28))</f>
        <v/>
      </c>
      <c r="O28" s="136"/>
      <c r="P28" s="33"/>
      <c r="Q28" s="8">
        <v>0</v>
      </c>
      <c r="R28" s="8">
        <v>0</v>
      </c>
      <c r="S28" s="8">
        <v>0</v>
      </c>
      <c r="T28" s="163" t="s">
        <v>74</v>
      </c>
      <c r="U28" s="164"/>
      <c r="V28" s="164"/>
      <c r="W28" s="165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90"/>
      <c r="AO28" s="90"/>
      <c r="AP28" s="90"/>
      <c r="AQ28" s="119"/>
      <c r="AR28" s="157"/>
      <c r="AS28" s="157"/>
      <c r="AT28" s="158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214</v>
      </c>
      <c r="K29" s="6">
        <f t="shared" ref="K29:K31" si="32">E$4-J29</f>
        <v>-78</v>
      </c>
      <c r="L29" s="7">
        <f t="shared" ref="L29:L31" si="33">IF(G29="",0,T$26*(I29-F29-Q29))</f>
        <v>0</v>
      </c>
      <c r="M29" s="4">
        <f t="shared" ref="M29:M31" si="34">G29</f>
        <v>0</v>
      </c>
      <c r="N29" s="135" t="str">
        <f t="shared" ref="N29:N31" si="35">IF(L29=0,"",(M29/L29))</f>
        <v/>
      </c>
      <c r="O29" s="136"/>
      <c r="P29" s="33"/>
      <c r="Q29" s="58"/>
      <c r="R29" s="58"/>
      <c r="S29" s="58"/>
      <c r="T29" s="121" t="s">
        <v>75</v>
      </c>
      <c r="U29" s="157"/>
      <c r="V29" s="157"/>
      <c r="W29" s="158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90"/>
      <c r="AO29" s="90"/>
      <c r="AP29" s="90"/>
      <c r="AQ29" s="119"/>
      <c r="AR29" s="157"/>
      <c r="AS29" s="157"/>
      <c r="AT29" s="158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214</v>
      </c>
      <c r="K30" s="6">
        <f t="shared" si="32"/>
        <v>-78</v>
      </c>
      <c r="L30" s="7">
        <f t="shared" si="33"/>
        <v>0</v>
      </c>
      <c r="M30" s="4">
        <f t="shared" si="34"/>
        <v>0</v>
      </c>
      <c r="N30" s="135" t="str">
        <f t="shared" si="35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90"/>
      <c r="AO30" s="90"/>
      <c r="AP30" s="90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214</v>
      </c>
      <c r="K31" s="6">
        <f t="shared" si="32"/>
        <v>-78</v>
      </c>
      <c r="L31" s="7">
        <f t="shared" si="33"/>
        <v>0</v>
      </c>
      <c r="M31" s="4">
        <f t="shared" si="34"/>
        <v>0</v>
      </c>
      <c r="N31" s="135" t="str">
        <f t="shared" si="35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90"/>
      <c r="AO31" s="90"/>
      <c r="AP31" s="90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214</v>
      </c>
      <c r="K32" s="6">
        <f t="shared" ref="K32" si="39">E$4-J32</f>
        <v>-78</v>
      </c>
      <c r="L32" s="7">
        <f t="shared" ref="L32" si="40">IF(G32="",0,T$26*(I32-F32-Q32))</f>
        <v>0</v>
      </c>
      <c r="M32" s="4">
        <f t="shared" ref="M32" si="41">G32</f>
        <v>0</v>
      </c>
      <c r="N32" s="135" t="str">
        <f t="shared" ref="N32" si="42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90"/>
      <c r="AO32" s="90"/>
      <c r="AP32" s="90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214</v>
      </c>
      <c r="K33" s="6">
        <f>E$4-J33</f>
        <v>-78</v>
      </c>
      <c r="L33" s="7">
        <f t="shared" si="24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90"/>
      <c r="AO33" s="90"/>
      <c r="AP33" s="90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214</v>
      </c>
      <c r="K34" s="6">
        <f t="shared" ref="K34:K38" si="45">E$4-J34</f>
        <v>-78</v>
      </c>
      <c r="L34" s="7">
        <f t="shared" si="24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90"/>
      <c r="AO34" s="90"/>
      <c r="AP34" s="90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214</v>
      </c>
      <c r="K35" s="6">
        <f t="shared" si="45"/>
        <v>-78</v>
      </c>
      <c r="L35" s="7">
        <f t="shared" si="24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90"/>
      <c r="AO35" s="90"/>
      <c r="AP35" s="90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214</v>
      </c>
      <c r="K36" s="6">
        <f t="shared" si="45"/>
        <v>-78</v>
      </c>
      <c r="L36" s="7">
        <f t="shared" si="24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214</v>
      </c>
      <c r="K37" s="6">
        <f t="shared" si="45"/>
        <v>-78</v>
      </c>
      <c r="L37" s="7">
        <f t="shared" si="24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7">SUM(E27:E37)</f>
        <v>4</v>
      </c>
      <c r="F38" s="63">
        <f t="shared" si="47"/>
        <v>1</v>
      </c>
      <c r="G38" s="63">
        <f>SUM(G27:G37)</f>
        <v>214</v>
      </c>
      <c r="H38" s="84"/>
      <c r="I38" s="86">
        <f t="shared" ref="I38" si="48">IF(G38="","",(SUM(E38+F38+Q38)))</f>
        <v>5</v>
      </c>
      <c r="J38" s="85">
        <f>J37</f>
        <v>214</v>
      </c>
      <c r="K38" s="85">
        <f t="shared" si="45"/>
        <v>-78</v>
      </c>
      <c r="L38" s="86">
        <f>SUM(L27:L37)</f>
        <v>0</v>
      </c>
      <c r="M38" s="84">
        <f>SUM(M27:M37)</f>
        <v>214</v>
      </c>
      <c r="N38" s="142" t="e">
        <f>SUM(M38/L38)</f>
        <v>#DIV/0!</v>
      </c>
      <c r="O38" s="143"/>
      <c r="P38" s="87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2" t="e">
        <f>SUM(AJ38/AI38)</f>
        <v>#DIV/0!</v>
      </c>
      <c r="AL38" s="143"/>
      <c r="AM38" s="87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100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136</v>
      </c>
      <c r="L40" s="154" t="s">
        <v>55</v>
      </c>
      <c r="M40" s="155"/>
      <c r="N40" s="154"/>
      <c r="O40" s="156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136</v>
      </c>
      <c r="L41" s="7">
        <f t="shared" ref="L41:L51" si="52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136</v>
      </c>
      <c r="L42" s="7">
        <f t="shared" si="52"/>
        <v>0</v>
      </c>
      <c r="M42" s="4">
        <f t="shared" ref="M42:M51" si="55">G42</f>
        <v>0</v>
      </c>
      <c r="N42" s="135" t="str">
        <f t="shared" ref="N42:N51" si="56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136</v>
      </c>
      <c r="L43" s="7">
        <f t="shared" ref="L43:L45" si="61">IF(G43="",0,T$26*(I43-F43-Q43))</f>
        <v>0</v>
      </c>
      <c r="M43" s="4">
        <f t="shared" ref="M43:M45" si="62">G43</f>
        <v>0</v>
      </c>
      <c r="N43" s="135" t="str">
        <f t="shared" ref="N43:N45" si="63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136</v>
      </c>
      <c r="L44" s="7">
        <f t="shared" si="61"/>
        <v>0</v>
      </c>
      <c r="M44" s="4">
        <f t="shared" si="62"/>
        <v>0</v>
      </c>
      <c r="N44" s="135" t="str">
        <f t="shared" si="63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136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136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136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136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136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136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136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136</v>
      </c>
      <c r="L52" s="86">
        <f>SUM(L41:L51)</f>
        <v>0</v>
      </c>
      <c r="M52" s="84">
        <f>SUM(M41:M51)</f>
        <v>0</v>
      </c>
      <c r="N52" s="142" t="e">
        <f>SUM(M52/L52)</f>
        <v>#DIV/0!</v>
      </c>
      <c r="O52" s="143"/>
      <c r="P52" s="87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2" t="e">
        <f>SUM(AJ52/AI52)</f>
        <v>#DIV/0!</v>
      </c>
      <c r="AL52" s="143"/>
      <c r="AM52" s="87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100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100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8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>
        <v>214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>
        <v>42030</v>
      </c>
      <c r="N56" s="114"/>
      <c r="O56" s="122">
        <v>0.5625</v>
      </c>
      <c r="P56" s="115"/>
      <c r="Q56" s="115"/>
      <c r="R56" s="240" t="s">
        <v>71</v>
      </c>
      <c r="S56" s="115"/>
      <c r="T56" s="240" t="s">
        <v>72</v>
      </c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115"/>
      <c r="P57" s="115"/>
      <c r="Q57" s="115"/>
      <c r="R57" s="115"/>
      <c r="S57" s="115"/>
      <c r="T57" s="115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214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214</v>
      </c>
      <c r="G60" s="105"/>
      <c r="H60" s="6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2015-02-05T22:50:08Z</dcterms:modified>
</cp:coreProperties>
</file>