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N15" i="1" s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L13" i="1"/>
  <c r="N13" i="1" s="1"/>
  <c r="J13" i="1"/>
  <c r="K13" i="1" s="1"/>
  <c r="I13" i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<sst xmlns="http://schemas.openxmlformats.org/spreadsheetml/2006/main" count="146" uniqueCount="73">
  <si>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</si>
  <si>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</si>
  <si>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</si>
  <si>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</si>
  <si>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</si>
  <si>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</si>
  <si>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</si>
  <si>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</si>
  <si>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</si>
  <si>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</si>
  <si>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</si>
  <si>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</si>
  <si>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</si>
  <si>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</si>
  <si>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</si>
  <si>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</si>
  <si>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</si>
  <si>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</si>
  <si>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</si>
  <si>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</si>
  <si>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</si>
  <si>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</si>
  <si>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</si>
  <si>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</si>
  <si>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</si>
  <si>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</si>
  <si>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</si>
  <si>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</si>
  <si>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</si>
  <si>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</si>
  <si>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</si>
  <si>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</si>
  <si>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</si>
  <si>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</si>
  <si>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</si>
  <si>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</si>
  <si>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</si>
  <si>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</si>
  <si>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</si>
  <si>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</si>
  <si>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</si>
  <si>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</si>
  <si>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</si>
  <si>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</si>
  <si>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</si>
  <si>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</si>
  <si>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</si>
  <si>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</si>
  <si>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</si>
  <si>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</si>
  <si>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</si>
  <si>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</si>
  <si>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</si>
  <si>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</si>
  <si>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</si>
  <si>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</si>
  <si>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</si>
  <si>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</si>
  <si>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</si>
  <si>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</si>
  <si>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</si>
  <si>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</si>
  <si>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A48010-10</t>
  </si>
  <si>
    <t>A02001-0028</t>
  </si>
  <si>
    <t>JO</t>
  </si>
  <si>
    <t>BA</t>
  </si>
  <si>
    <t>BJ</t>
  </si>
  <si>
    <t xml:space="preserve">Routing:     HOLD AT MACH   </t>
  </si>
  <si>
    <t>950 AM</t>
  </si>
  <si>
    <t>YES</t>
  </si>
  <si>
    <t>SR</t>
  </si>
  <si>
    <t xml:space="preserve">JOB OUT 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</si>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</sst>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8" sqref="B8:L9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371571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300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1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42144</v>
      </c>
      <c r="C13" s="30" t="s">
        <v>64</v>
      </c>
      <c r="D13" s="30"/>
      <c r="E13" s="30">
        <v>2</v>
      </c>
      <c r="F13" s="78">
        <v>1</v>
      </c>
      <c r="G13" s="32">
        <v>28</v>
      </c>
      <c r="H13" s="4"/>
      <c r="I13" s="5">
        <f t="shared" ref="I13" si="0">IF(G13="","",(SUM(E13+F13+Q13)))</f>
        <v>3</v>
      </c>
      <c r="J13" s="6">
        <f>SUM(G$12:G13)</f>
        <v>28</v>
      </c>
      <c r="K13" s="6">
        <f>E$4-J13</f>
        <v>272</v>
      </c>
      <c r="L13" s="7">
        <f t="shared" ref="L13" si="1">IF(G13="",0,$T$12*(I13-F13-Q13))</f>
        <v>0</v>
      </c>
      <c r="M13" s="4">
        <f>G13</f>
        <v>28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42144</v>
      </c>
      <c r="C14" s="30" t="s">
        <v>65</v>
      </c>
      <c r="D14" s="30"/>
      <c r="E14" s="30">
        <v>8</v>
      </c>
      <c r="F14" s="78">
        <v>0</v>
      </c>
      <c r="G14" s="32">
        <v>150</v>
      </c>
      <c r="H14" s="4"/>
      <c r="I14" s="5">
        <f t="shared" ref="I14:I23" si="4">IF(G14="","",(SUM(E14+F14+Q14)))</f>
        <v>8</v>
      </c>
      <c r="J14" s="6">
        <f>SUM(G$12:G14)</f>
        <v>178</v>
      </c>
      <c r="K14" s="6">
        <f t="shared" ref="K14:K23" si="5">E$4-J14</f>
        <v>122</v>
      </c>
      <c r="L14" s="7">
        <f t="shared" ref="L14:L23" si="6">IF(G14="",0,$T$12*(I14-F14-Q14))</f>
        <v>0</v>
      </c>
      <c r="M14" s="4">
        <f t="shared" ref="M14:M23" si="7">G14</f>
        <v>150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42145</v>
      </c>
      <c r="C15" s="30" t="s">
        <v>66</v>
      </c>
      <c r="D15" s="30"/>
      <c r="E15" s="30">
        <v>7</v>
      </c>
      <c r="F15" s="78">
        <v>0</v>
      </c>
      <c r="G15" s="32">
        <v>127</v>
      </c>
      <c r="H15" s="4"/>
      <c r="I15" s="5">
        <f t="shared" si="4"/>
        <v>7</v>
      </c>
      <c r="J15" s="6">
        <f>SUM(G$12:G15)</f>
        <v>305</v>
      </c>
      <c r="K15" s="6">
        <f t="shared" si="5"/>
        <v>-5</v>
      </c>
      <c r="L15" s="7">
        <f t="shared" si="6"/>
        <v>0</v>
      </c>
      <c r="M15" s="4">
        <f t="shared" si="7"/>
        <v>127</v>
      </c>
      <c r="N15" s="135" t="str">
        <f t="shared" si="8"/>
        <v/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305</v>
      </c>
      <c r="K16" s="6">
        <f t="shared" si="5"/>
        <v>-5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305</v>
      </c>
      <c r="K17" s="6">
        <f t="shared" si="5"/>
        <v>-5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305</v>
      </c>
      <c r="K18" s="6">
        <f t="shared" si="5"/>
        <v>-5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305</v>
      </c>
      <c r="K19" s="6">
        <f t="shared" si="5"/>
        <v>-5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305</v>
      </c>
      <c r="K20" s="6">
        <f t="shared" si="5"/>
        <v>-5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305</v>
      </c>
      <c r="K21" s="6">
        <f t="shared" si="5"/>
        <v>-5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305</v>
      </c>
      <c r="K22" s="6">
        <f t="shared" si="5"/>
        <v>-5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305</v>
      </c>
      <c r="K23" s="6">
        <f t="shared" si="5"/>
        <v>-5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17</v>
      </c>
      <c r="F24" s="62">
        <f>SUM(F13:F23)</f>
        <v>1</v>
      </c>
      <c r="G24" s="62">
        <f>SUM(G13:G23)</f>
        <v>305</v>
      </c>
      <c r="H24" s="81"/>
      <c r="I24" s="62">
        <f t="shared" ref="I24" si="15">IF(G24="","",(SUM(E24+F24+Q24)))</f>
        <v>18</v>
      </c>
      <c r="J24" s="82">
        <f>J23</f>
        <v>305</v>
      </c>
      <c r="K24" s="82">
        <f t="shared" ref="K24" si="16">E$4-J24</f>
        <v>-5</v>
      </c>
      <c r="L24" s="83">
        <f>SUM(L13:L23)</f>
        <v>0</v>
      </c>
      <c r="M24" s="81">
        <f>SUM(M13:M23)</f>
        <v>305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67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42145</v>
      </c>
      <c r="C27" s="60" t="s">
        <v>65</v>
      </c>
      <c r="D27" s="8"/>
      <c r="E27" s="30">
        <v>1</v>
      </c>
      <c r="F27" s="31">
        <v>0</v>
      </c>
      <c r="G27" s="32">
        <v>12</v>
      </c>
      <c r="H27" s="4"/>
      <c r="I27" s="7"/>
      <c r="J27" s="6">
        <f>SUM(G$26:G27)</f>
        <v>12</v>
      </c>
      <c r="K27" s="6">
        <f>E$4-J27</f>
        <v>288</v>
      </c>
      <c r="L27" s="7">
        <f t="shared" ref="L27:L37" si="17">IF(G27="",0,T$26*(I27-F27-Q27))</f>
        <v>0</v>
      </c>
      <c r="M27" s="4">
        <f>G27</f>
        <v>12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>
        <v>42146</v>
      </c>
      <c r="C28" s="60" t="s">
        <v>66</v>
      </c>
      <c r="D28" s="8"/>
      <c r="E28" s="30">
        <v>7</v>
      </c>
      <c r="F28" s="34">
        <v>0</v>
      </c>
      <c r="G28" s="32">
        <v>127</v>
      </c>
      <c r="H28" s="4" t="e">
        <f>IF(G28="","",(IF(#REF!=0,"",(#REF!*G28*#REF!))))</f>
        <v>#REF!</v>
      </c>
      <c r="I28" s="7">
        <f t="shared" ref="I28:I37" si="20">IF(G28="","",(SUM(E28+F28+Q28)))</f>
        <v>7</v>
      </c>
      <c r="J28" s="6">
        <f>SUM(G$26:G28)</f>
        <v>139</v>
      </c>
      <c r="K28" s="6">
        <f>E$4-J28</f>
        <v>161</v>
      </c>
      <c r="L28" s="7">
        <f t="shared" si="17"/>
        <v>0</v>
      </c>
      <c r="M28" s="4">
        <f t="shared" ref="M28:M37" si="21">G28</f>
        <v>127</v>
      </c>
      <c r="N28" s="135" t="str">
        <f t="shared" ref="N28:N37" si="22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>
        <v>42146</v>
      </c>
      <c r="C29" s="60" t="s">
        <v>64</v>
      </c>
      <c r="D29" s="58"/>
      <c r="E29" s="58">
        <v>6</v>
      </c>
      <c r="F29" s="58">
        <v>0</v>
      </c>
      <c r="G29" s="10">
        <v>82</v>
      </c>
      <c r="H29" s="4"/>
      <c r="I29" s="7">
        <f t="shared" ref="I29:I31" si="25">IF(G29="","",(SUM(E29+F29+Q29)))</f>
        <v>6</v>
      </c>
      <c r="J29" s="6">
        <f>SUM(G$26:G29)</f>
        <v>221</v>
      </c>
      <c r="K29" s="6">
        <f t="shared" ref="K29:K31" si="26">E$4-J29</f>
        <v>79</v>
      </c>
      <c r="L29" s="7">
        <f t="shared" ref="L29:L31" si="27">IF(G29="",0,T$26*(I29-F29-Q29))</f>
        <v>0</v>
      </c>
      <c r="M29" s="4">
        <f t="shared" ref="M29:M31" si="28">G29</f>
        <v>82</v>
      </c>
      <c r="N29" s="135" t="str">
        <f t="shared" ref="N29:N31" si="29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>
        <v>42146</v>
      </c>
      <c r="C30" s="60" t="s">
        <v>65</v>
      </c>
      <c r="D30" s="58"/>
      <c r="E30" s="58">
        <v>6</v>
      </c>
      <c r="F30" s="58">
        <v>0</v>
      </c>
      <c r="G30" s="10">
        <v>81</v>
      </c>
      <c r="H30" s="4"/>
      <c r="I30" s="7">
        <f t="shared" si="25"/>
        <v>6</v>
      </c>
      <c r="J30" s="6">
        <f>SUM(G$26:G30)</f>
        <v>302</v>
      </c>
      <c r="K30" s="6">
        <f t="shared" si="26"/>
        <v>-2</v>
      </c>
      <c r="L30" s="7">
        <f t="shared" si="27"/>
        <v>0</v>
      </c>
      <c r="M30" s="4">
        <f t="shared" si="28"/>
        <v>81</v>
      </c>
      <c r="N30" s="135" t="str">
        <f t="shared" si="29"/>
        <v/>
      </c>
      <c r="O30" s="136"/>
      <c r="P30" s="33"/>
      <c r="Q30" s="58">
        <v>0</v>
      </c>
      <c r="R30" s="58">
        <v>0</v>
      </c>
      <c r="S30" s="58">
        <v>0</v>
      </c>
      <c r="T30" s="163" t="s">
        <v>71</v>
      </c>
      <c r="U30" s="164"/>
      <c r="V30" s="164"/>
      <c r="W30" s="165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302</v>
      </c>
      <c r="K31" s="6">
        <f t="shared" si="26"/>
        <v>-2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 t="s">
        <v>72</v>
      </c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302</v>
      </c>
      <c r="K32" s="6">
        <f t="shared" ref="K32" si="33">E$4-J32</f>
        <v>-2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302</v>
      </c>
      <c r="K33" s="6">
        <f>E$4-J33</f>
        <v>-2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302</v>
      </c>
      <c r="K34" s="6">
        <f t="shared" ref="K34:K38" si="39">E$4-J34</f>
        <v>-2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302</v>
      </c>
      <c r="K35" s="6">
        <f t="shared" si="39"/>
        <v>-2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302</v>
      </c>
      <c r="K36" s="6">
        <f t="shared" si="39"/>
        <v>-2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302</v>
      </c>
      <c r="K37" s="6">
        <f t="shared" si="39"/>
        <v>-2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20</v>
      </c>
      <c r="F38" s="63">
        <f t="shared" si="41"/>
        <v>0</v>
      </c>
      <c r="G38" s="63">
        <f>SUM(G27:G37)</f>
        <v>302</v>
      </c>
      <c r="H38" s="81"/>
      <c r="I38" s="83">
        <f t="shared" ref="I38" si="42">IF(G38="","",(SUM(E38+F38+Q38)))</f>
        <v>20</v>
      </c>
      <c r="J38" s="82">
        <f>J37</f>
        <v>302</v>
      </c>
      <c r="K38" s="82">
        <f t="shared" si="39"/>
        <v>-2</v>
      </c>
      <c r="L38" s="83">
        <f>SUM(L27:L37)</f>
        <v>0</v>
      </c>
      <c r="M38" s="81">
        <f>SUM(M27:M37)</f>
        <v>302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301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42144</v>
      </c>
      <c r="N56" s="114"/>
      <c r="O56" s="240" t="s">
        <v>68</v>
      </c>
      <c r="P56" s="115"/>
      <c r="Q56" s="115"/>
      <c r="R56" s="241" t="s">
        <v>69</v>
      </c>
      <c r="S56" s="115"/>
      <c r="T56" s="241" t="s">
        <v>70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302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305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2015-05-22T12:03:53Z</cp:lastPrinted>
  <dcterms:created xsi:type="dcterms:W3CDTF">2014-06-10T19:48:08Z</dcterms:created>
  <dcterms:modified xsi:type="dcterms:W3CDTF">2015-05-28T15:22:43Z</dcterms:modified>
</cp:coreProperties>
</file>