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<sst xmlns="http://schemas.openxmlformats.org/spreadsheetml/2006/main" count="146" uniqueCount="75">
  <si>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</si>
  <si>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</si>
  <si>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</si>
  <si>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</si>
  <si>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</si>
  <si>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</si>
  <si>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</si>
  <si>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</si>
  <si>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</si>
  <si>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</si>
  <si>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</si>
  <si>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</si>
  <si>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</si>
  <si>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</si>
  <si>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</si>
  <si>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</si>
  <si>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</si>
  <si>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</si>
  <si>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</si>
  <si>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</si>
  <si>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</si>
  <si>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</si>
  <si>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</si>
  <si>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</si>
  <si>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</si>
  <si>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</si>
  <si>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</si>
  <si>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</si>
  <si>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</si>
  <si>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</si>
  <si>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</si>
  <si>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</si>
  <si>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</si>
  <si>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</si>
  <si>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</si>
  <si>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</si>
  <si>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</si>
  <si>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</si>
  <si>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</si>
  <si>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</si>
  <si>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</si>
  <si>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</si>
  <si>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</si>
  <si>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</si>
  <si>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</si>
  <si>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</si>
  <si>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</si>
  <si>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</si>
  <si>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</si>
  <si>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</si>
  <si>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</si>
  <si>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</si>
  <si>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</si>
  <si>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</si>
  <si>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</si>
  <si>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</si>
  <si>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</si>
  <si>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</si>
  <si>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</si>
  <si>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</si>
  <si>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</si>
  <si>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AP2503</t>
  </si>
  <si>
    <t>AP2503-10</t>
  </si>
  <si>
    <t>Machine #   B/S 17</t>
  </si>
  <si>
    <t>15 SEC</t>
  </si>
  <si>
    <t>KM 8/01/14</t>
  </si>
  <si>
    <t>Routing:        WASH &amp; PACK DEPT</t>
  </si>
  <si>
    <t>MR</t>
  </si>
  <si>
    <t>MP</t>
  </si>
  <si>
    <t>B</t>
  </si>
  <si>
    <t>YES</t>
  </si>
  <si>
    <t>VG</t>
  </si>
  <si>
    <t>JM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</si>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</sst>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F56" sqref="F56:G5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69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360283</v>
      </c>
      <c r="F3" s="228"/>
      <c r="G3" s="229"/>
      <c r="H3" s="22"/>
      <c r="I3" s="25"/>
      <c r="J3" s="205" t="s">
        <v>25</v>
      </c>
      <c r="K3" s="230"/>
      <c r="L3" s="205" t="s">
        <v>62</v>
      </c>
      <c r="M3" s="206"/>
      <c r="N3" s="206"/>
      <c r="O3" s="230"/>
      <c r="P3" s="22"/>
      <c r="Q3" s="22"/>
      <c r="R3" s="232"/>
      <c r="S3" s="233"/>
      <c r="T3" s="234"/>
      <c r="U3" s="205">
        <v>336419</v>
      </c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1000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04" t="s">
        <v>57</v>
      </c>
      <c r="S7" s="204"/>
      <c r="T7" s="204"/>
      <c r="U7" s="205" t="s">
        <v>65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63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1000</v>
      </c>
      <c r="L12" s="155" t="s">
        <v>55</v>
      </c>
      <c r="M12" s="156"/>
      <c r="N12" s="155" t="s">
        <v>64</v>
      </c>
      <c r="O12" s="157"/>
      <c r="P12" s="70"/>
      <c r="Q12" s="70"/>
      <c r="R12" s="70"/>
      <c r="S12" s="71"/>
      <c r="T12" s="72">
        <v>192</v>
      </c>
      <c r="U12" s="72">
        <v>4</v>
      </c>
      <c r="V12" s="54">
        <f>SUM(F13:F23)</f>
        <v>2</v>
      </c>
      <c r="W12" s="55">
        <f>U12/V12</f>
        <v>2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42047</v>
      </c>
      <c r="C13" s="30" t="s">
        <v>67</v>
      </c>
      <c r="D13" s="30"/>
      <c r="E13" s="30">
        <v>8</v>
      </c>
      <c r="F13" s="80">
        <v>0</v>
      </c>
      <c r="G13" s="32">
        <v>877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877</v>
      </c>
      <c r="K13" s="6">
        <f>E$4-J13</f>
        <v>123</v>
      </c>
      <c r="L13" s="7">
        <f t="shared" ref="L13:L23" si="1">IF(G13="",0,$T$12*(I13-F13-Q13))</f>
        <v>1536</v>
      </c>
      <c r="M13" s="4">
        <f>G13</f>
        <v>877</v>
      </c>
      <c r="N13" s="136">
        <f>IF(L13=0,"",(M13/L13))</f>
        <v>0.57096354166666663</v>
      </c>
      <c r="O13" s="137"/>
      <c r="P13" s="33"/>
      <c r="Q13" s="30">
        <v>0</v>
      </c>
      <c r="R13" s="30">
        <v>0</v>
      </c>
      <c r="S13" s="30">
        <v>0</v>
      </c>
      <c r="T13" s="173"/>
      <c r="U13" s="174"/>
      <c r="V13" s="174"/>
      <c r="W13" s="175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42046</v>
      </c>
      <c r="C14" s="30" t="s">
        <v>68</v>
      </c>
      <c r="D14" s="30"/>
      <c r="E14" s="30">
        <v>0</v>
      </c>
      <c r="F14" s="81">
        <v>2</v>
      </c>
      <c r="G14" s="32">
        <v>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877</v>
      </c>
      <c r="K14" s="6">
        <f>E$4-J14</f>
        <v>123</v>
      </c>
      <c r="L14" s="7">
        <f t="shared" si="1"/>
        <v>0</v>
      </c>
      <c r="M14" s="4">
        <f t="shared" ref="M14:M23" si="4">G14</f>
        <v>0</v>
      </c>
      <c r="N14" s="136" t="str">
        <f t="shared" ref="N14:N23" si="5">IF(L14=0,"",(M14/L14))</f>
        <v/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42048</v>
      </c>
      <c r="C15" s="30" t="s">
        <v>67</v>
      </c>
      <c r="D15" s="30"/>
      <c r="E15" s="30">
        <v>8</v>
      </c>
      <c r="F15" s="81">
        <v>0</v>
      </c>
      <c r="G15" s="32">
        <v>677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1554</v>
      </c>
      <c r="K15" s="6">
        <f>E$4-J15</f>
        <v>-554</v>
      </c>
      <c r="L15" s="7">
        <f t="shared" si="1"/>
        <v>1536</v>
      </c>
      <c r="M15" s="4">
        <f t="shared" si="4"/>
        <v>677</v>
      </c>
      <c r="N15" s="136">
        <f t="shared" si="5"/>
        <v>0.44075520833333331</v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>
      <c r="B16" s="9">
        <v>42052</v>
      </c>
      <c r="C16" s="35" t="s">
        <v>72</v>
      </c>
      <c r="D16" s="50"/>
      <c r="E16" s="50">
        <v>8</v>
      </c>
      <c r="F16" s="82">
        <v>0</v>
      </c>
      <c r="G16" s="10">
        <v>516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2070</v>
      </c>
      <c r="K16" s="6">
        <f t="shared" ref="K16:K24" si="8">E$4-J16</f>
        <v>-1070</v>
      </c>
      <c r="L16" s="7">
        <f t="shared" si="1"/>
        <v>1536</v>
      </c>
      <c r="M16" s="4">
        <f t="shared" si="4"/>
        <v>516</v>
      </c>
      <c r="N16" s="136">
        <f t="shared" si="5"/>
        <v>0.3359375</v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>
      <c r="B17" s="9">
        <v>42053</v>
      </c>
      <c r="C17" s="35" t="s">
        <v>72</v>
      </c>
      <c r="D17" s="61"/>
      <c r="E17" s="61">
        <v>6</v>
      </c>
      <c r="F17" s="82">
        <v>0</v>
      </c>
      <c r="G17" s="10">
        <v>530</v>
      </c>
      <c r="H17" s="4"/>
      <c r="I17" s="5">
        <f t="shared" ref="I17" si="10">IF(G17="","",(SUM(E17+F17+Q17)))</f>
        <v>6</v>
      </c>
      <c r="J17" s="6">
        <f>SUM(G$12:G17)</f>
        <v>2600</v>
      </c>
      <c r="K17" s="6">
        <f t="shared" ref="K17" si="11">E$4-J17</f>
        <v>-1600</v>
      </c>
      <c r="L17" s="7">
        <f t="shared" ref="L17" si="12">IF(G17="",0,$T$12*(I17-F17-Q17))</f>
        <v>1152</v>
      </c>
      <c r="M17" s="4">
        <f t="shared" ref="M17" si="13">G17</f>
        <v>530</v>
      </c>
      <c r="N17" s="136">
        <f t="shared" ref="N17" si="14">IF(L17=0,"",(M17/L17))</f>
        <v>0.46006944444444442</v>
      </c>
      <c r="O17" s="137"/>
      <c r="P17" s="33"/>
      <c r="Q17" s="61">
        <v>0</v>
      </c>
      <c r="R17" s="61">
        <v>0</v>
      </c>
      <c r="S17" s="61">
        <v>0</v>
      </c>
      <c r="T17" s="167"/>
      <c r="U17" s="168"/>
      <c r="V17" s="168"/>
      <c r="W17" s="16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>
      <c r="B18" s="9">
        <v>42054</v>
      </c>
      <c r="C18" s="59" t="s">
        <v>72</v>
      </c>
      <c r="D18" s="61"/>
      <c r="E18" s="61">
        <v>4</v>
      </c>
      <c r="F18" s="82">
        <v>0</v>
      </c>
      <c r="G18" s="10">
        <v>348</v>
      </c>
      <c r="H18" s="4"/>
      <c r="I18" s="5">
        <f t="shared" ref="I18:I20" si="16">IF(G18="","",(SUM(E18+F18+Q18)))</f>
        <v>4</v>
      </c>
      <c r="J18" s="6">
        <f>SUM(G$12:G18)</f>
        <v>2948</v>
      </c>
      <c r="K18" s="6">
        <f t="shared" ref="K18:K20" si="17">E$4-J18</f>
        <v>-1948</v>
      </c>
      <c r="L18" s="7">
        <f t="shared" ref="L18:L20" si="18">IF(G18="",0,$T$12*(I18-F18-Q18))</f>
        <v>768</v>
      </c>
      <c r="M18" s="4">
        <f t="shared" ref="M18:M20" si="19">G18</f>
        <v>348</v>
      </c>
      <c r="N18" s="136">
        <f t="shared" ref="N18:N20" si="20">IF(L18=0,"",(M18/L18))</f>
        <v>0.453125</v>
      </c>
      <c r="O18" s="137"/>
      <c r="P18" s="33"/>
      <c r="Q18" s="61">
        <v>0</v>
      </c>
      <c r="R18" s="61">
        <v>0</v>
      </c>
      <c r="S18" s="61">
        <v>0</v>
      </c>
      <c r="T18" s="102" t="s">
        <v>73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2948</v>
      </c>
      <c r="K19" s="6">
        <f t="shared" si="17"/>
        <v>-1948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101" t="s">
        <v>74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2948</v>
      </c>
      <c r="K20" s="6">
        <f t="shared" si="17"/>
        <v>-1948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2948</v>
      </c>
      <c r="K21" s="6">
        <f t="shared" si="8"/>
        <v>-1948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2948</v>
      </c>
      <c r="K22" s="6">
        <f t="shared" si="8"/>
        <v>-1948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2948</v>
      </c>
      <c r="K23" s="6">
        <f t="shared" si="8"/>
        <v>-1948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34</v>
      </c>
      <c r="F24" s="62">
        <f>SUM(F13:F23)</f>
        <v>2</v>
      </c>
      <c r="G24" s="62">
        <f>SUM(G13:G23)</f>
        <v>2948</v>
      </c>
      <c r="H24" s="84"/>
      <c r="I24" s="62">
        <f t="shared" si="0"/>
        <v>36</v>
      </c>
      <c r="J24" s="85">
        <f>J23</f>
        <v>2948</v>
      </c>
      <c r="K24" s="85">
        <f t="shared" si="8"/>
        <v>-1948</v>
      </c>
      <c r="L24" s="86">
        <f>SUM(L13:L23)</f>
        <v>6528</v>
      </c>
      <c r="M24" s="84">
        <f>SUM(M13:M23)</f>
        <v>2948</v>
      </c>
      <c r="N24" s="143">
        <f>SUM(M24/L24)</f>
        <v>0.45159313725490197</v>
      </c>
      <c r="O24" s="144"/>
      <c r="P24" s="87"/>
      <c r="Q24" s="86">
        <f>SUM(Q13:Q23)</f>
        <v>0</v>
      </c>
      <c r="R24" s="86"/>
      <c r="S24" s="86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2" t="s">
        <v>66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2778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42046</v>
      </c>
      <c r="N56" s="115"/>
      <c r="O56" s="123">
        <v>0.33333333333333331</v>
      </c>
      <c r="P56" s="116"/>
      <c r="Q56" s="116"/>
      <c r="R56" s="241" t="s">
        <v>70</v>
      </c>
      <c r="S56" s="116"/>
      <c r="T56" s="241" t="s">
        <v>71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2948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2015-03-06T22:46:46Z</dcterms:modified>
</cp:coreProperties>
</file>