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<sst xmlns="http://schemas.openxmlformats.org/spreadsheetml/2006/main" count="148" uniqueCount="72">
  <si>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</si>
  <si>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</si>
  <si>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</si>
  <si>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</si>
  <si>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</si>
  <si>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</si>
  <si>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</si>
  <si>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</si>
  <si>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</si>
  <si>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</si>
  <si>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</si>
  <si>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</si>
  <si>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</si>
  <si>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</si>
  <si>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</si>
  <si>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</si>
  <si>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</si>
  <si>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</si>
  <si>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</si>
  <si>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</si>
  <si>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</si>
  <si>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</si>
  <si>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</si>
  <si>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</si>
  <si>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</si>
  <si>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</si>
  <si>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</si>
  <si>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</si>
  <si>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</si>
  <si>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</si>
  <si>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</si>
  <si>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</si>
  <si>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</si>
  <si>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</si>
  <si>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</si>
  <si>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</si>
  <si>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</si>
  <si>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</si>
  <si>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</si>
  <si>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</si>
  <si>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</si>
  <si>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</si>
  <si>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</si>
  <si>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</si>
  <si>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</si>
  <si>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</si>
  <si>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</si>
  <si>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</si>
  <si>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</si>
  <si>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</si>
  <si>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</si>
  <si>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</si>
  <si>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</si>
  <si>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</si>
  <si>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</si>
  <si>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</si>
  <si>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</si>
  <si>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</si>
  <si>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</si>
  <si>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</si>
  <si>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</si>
  <si>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</si>
  <si>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B3222-3</t>
  </si>
  <si>
    <t>C</t>
  </si>
  <si>
    <t>A02001-0024</t>
  </si>
  <si>
    <t>MP</t>
  </si>
  <si>
    <t>930 pm</t>
  </si>
  <si>
    <t>yes</t>
  </si>
  <si>
    <t>OK?</t>
  </si>
  <si>
    <t>JOB OUT</t>
  </si>
  <si>
    <t>NO PARTS AT MACH-MR</t>
  </si>
  <si>
    <t>CHI76816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</si>
</sst>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wrapText="1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G49" sqref="G49"/>
    </sheetView>
  </sheetViews>
  <sheetFormatPr defaultColWidth="9.109375" defaultRowHeight="14.4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>
      <c r="B1" s="18"/>
      <c r="C1" s="136" t="s">
        <v>54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9"/>
      <c r="W1" s="20"/>
      <c r="Y1" s="18"/>
      <c r="Z1" s="136" t="s">
        <v>54</v>
      </c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94"/>
      <c r="AT1" s="20"/>
    </row>
    <row r="2" spans="2:46" ht="19.5" customHeight="1">
      <c r="B2" s="151" t="s">
        <v>24</v>
      </c>
      <c r="C2" s="152"/>
      <c r="D2" s="21"/>
      <c r="E2" s="153" t="s">
        <v>62</v>
      </c>
      <c r="F2" s="154"/>
      <c r="G2" s="155"/>
      <c r="H2" s="22"/>
      <c r="I2" s="2"/>
      <c r="J2" s="149" t="s">
        <v>0</v>
      </c>
      <c r="K2" s="150"/>
      <c r="L2" s="23" t="s">
        <v>63</v>
      </c>
      <c r="M2" s="22"/>
      <c r="N2" s="22"/>
      <c r="O2" s="22"/>
      <c r="P2" s="22"/>
      <c r="Q2" s="22"/>
      <c r="R2" s="193" t="s">
        <v>45</v>
      </c>
      <c r="S2" s="194"/>
      <c r="T2" s="195"/>
      <c r="U2" s="149"/>
      <c r="V2" s="152"/>
      <c r="W2" s="187"/>
      <c r="Y2" s="151" t="s">
        <v>24</v>
      </c>
      <c r="Z2" s="152"/>
      <c r="AA2" s="93"/>
      <c r="AB2" s="153"/>
      <c r="AC2" s="154"/>
      <c r="AD2" s="155"/>
      <c r="AE2" s="22"/>
      <c r="AF2" s="2"/>
      <c r="AG2" s="149" t="s">
        <v>0</v>
      </c>
      <c r="AH2" s="150"/>
      <c r="AI2" s="23"/>
      <c r="AJ2" s="22"/>
      <c r="AK2" s="22"/>
      <c r="AL2" s="22"/>
      <c r="AM2" s="22"/>
      <c r="AN2" s="22"/>
      <c r="AO2" s="193" t="s">
        <v>45</v>
      </c>
      <c r="AP2" s="194"/>
      <c r="AQ2" s="195"/>
      <c r="AR2" s="149"/>
      <c r="AS2" s="152"/>
      <c r="AT2" s="187"/>
    </row>
    <row r="3" spans="2:46" ht="19.5" customHeight="1">
      <c r="B3" s="151" t="s">
        <v>22</v>
      </c>
      <c r="C3" s="152"/>
      <c r="D3" s="24"/>
      <c r="E3" s="153">
        <v>366207</v>
      </c>
      <c r="F3" s="154"/>
      <c r="G3" s="155"/>
      <c r="H3" s="22"/>
      <c r="I3" s="25"/>
      <c r="J3" s="149" t="s">
        <v>25</v>
      </c>
      <c r="K3" s="150"/>
      <c r="L3" s="149" t="s">
        <v>64</v>
      </c>
      <c r="M3" s="152"/>
      <c r="N3" s="152"/>
      <c r="O3" s="150"/>
      <c r="P3" s="22"/>
      <c r="Q3" s="22"/>
      <c r="R3" s="196"/>
      <c r="S3" s="197"/>
      <c r="T3" s="198"/>
      <c r="U3" s="149" t="s">
        <v>71</v>
      </c>
      <c r="V3" s="152"/>
      <c r="W3" s="187"/>
      <c r="Y3" s="151" t="s">
        <v>22</v>
      </c>
      <c r="Z3" s="152"/>
      <c r="AA3" s="92"/>
      <c r="AB3" s="153"/>
      <c r="AC3" s="154"/>
      <c r="AD3" s="155"/>
      <c r="AE3" s="22"/>
      <c r="AF3" s="25"/>
      <c r="AG3" s="149" t="s">
        <v>25</v>
      </c>
      <c r="AH3" s="150"/>
      <c r="AI3" s="149"/>
      <c r="AJ3" s="152"/>
      <c r="AK3" s="152"/>
      <c r="AL3" s="150"/>
      <c r="AM3" s="22"/>
      <c r="AN3" s="22"/>
      <c r="AO3" s="196"/>
      <c r="AP3" s="197"/>
      <c r="AQ3" s="198"/>
      <c r="AR3" s="149"/>
      <c r="AS3" s="152"/>
      <c r="AT3" s="187"/>
    </row>
    <row r="4" spans="2:46" ht="19.5" customHeight="1">
      <c r="B4" s="214" t="s">
        <v>23</v>
      </c>
      <c r="C4" s="195"/>
      <c r="D4" s="24"/>
      <c r="E4" s="193">
        <v>500</v>
      </c>
      <c r="F4" s="194"/>
      <c r="G4" s="195"/>
      <c r="H4" s="22"/>
      <c r="I4" s="26"/>
      <c r="J4" s="191"/>
      <c r="K4" s="191"/>
      <c r="L4" s="191"/>
      <c r="M4" s="191"/>
      <c r="N4" s="191"/>
      <c r="O4" s="191"/>
      <c r="P4" s="27"/>
      <c r="Q4" s="27"/>
      <c r="R4" s="199"/>
      <c r="S4" s="200"/>
      <c r="T4" s="201"/>
      <c r="U4" s="191"/>
      <c r="V4" s="191"/>
      <c r="W4" s="192"/>
      <c r="Y4" s="214" t="s">
        <v>23</v>
      </c>
      <c r="Z4" s="195"/>
      <c r="AA4" s="92"/>
      <c r="AB4" s="193"/>
      <c r="AC4" s="194"/>
      <c r="AD4" s="195"/>
      <c r="AE4" s="22"/>
      <c r="AF4" s="26"/>
      <c r="AG4" s="191"/>
      <c r="AH4" s="191"/>
      <c r="AI4" s="191"/>
      <c r="AJ4" s="191"/>
      <c r="AK4" s="191"/>
      <c r="AL4" s="191"/>
      <c r="AM4" s="27"/>
      <c r="AN4" s="27"/>
      <c r="AO4" s="199"/>
      <c r="AP4" s="200"/>
      <c r="AQ4" s="201"/>
      <c r="AR4" s="191"/>
      <c r="AS4" s="191"/>
      <c r="AT4" s="192"/>
    </row>
    <row r="5" spans="2:46" ht="6.75" customHeight="1">
      <c r="B5" s="226"/>
      <c r="C5" s="200"/>
      <c r="D5" s="200"/>
      <c r="E5" s="200"/>
      <c r="F5" s="200"/>
      <c r="G5" s="200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6"/>
      <c r="Z5" s="200"/>
      <c r="AA5" s="200"/>
      <c r="AB5" s="200"/>
      <c r="AC5" s="200"/>
      <c r="AD5" s="200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8" t="s">
        <v>56</v>
      </c>
      <c r="C6" s="219"/>
      <c r="D6" s="219"/>
      <c r="E6" s="220"/>
      <c r="F6" s="176"/>
      <c r="G6" s="177"/>
      <c r="H6" s="22"/>
      <c r="I6" s="26"/>
      <c r="J6" s="27"/>
      <c r="K6" s="27"/>
      <c r="L6" s="27"/>
      <c r="M6" s="74"/>
      <c r="N6" s="85"/>
      <c r="O6" s="85"/>
      <c r="P6" s="85"/>
      <c r="Q6" s="86"/>
      <c r="R6" s="188" t="s">
        <v>60</v>
      </c>
      <c r="S6" s="189"/>
      <c r="T6" s="189"/>
      <c r="U6" s="189"/>
      <c r="V6" s="189"/>
      <c r="W6" s="190"/>
      <c r="Y6" s="218" t="s">
        <v>56</v>
      </c>
      <c r="Z6" s="219"/>
      <c r="AA6" s="219"/>
      <c r="AB6" s="220"/>
      <c r="AC6" s="176"/>
      <c r="AD6" s="177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8" t="s">
        <v>60</v>
      </c>
      <c r="AP6" s="189"/>
      <c r="AQ6" s="189"/>
      <c r="AR6" s="189"/>
      <c r="AS6" s="189"/>
      <c r="AT6" s="190"/>
    </row>
    <row r="7" spans="2:46" ht="16.5" customHeight="1">
      <c r="B7" s="211" t="s">
        <v>46</v>
      </c>
      <c r="C7" s="212"/>
      <c r="D7" s="212"/>
      <c r="E7" s="212"/>
      <c r="F7" s="212"/>
      <c r="G7" s="212"/>
      <c r="H7" s="212"/>
      <c r="I7" s="212"/>
      <c r="J7" s="212"/>
      <c r="K7" s="212"/>
      <c r="L7" s="213"/>
      <c r="M7" s="73"/>
      <c r="N7" s="178"/>
      <c r="O7" s="179"/>
      <c r="P7" s="179"/>
      <c r="Q7" s="179"/>
      <c r="R7" s="202" t="s">
        <v>57</v>
      </c>
      <c r="S7" s="202"/>
      <c r="T7" s="202"/>
      <c r="U7" s="149"/>
      <c r="V7" s="152"/>
      <c r="W7" s="187"/>
      <c r="Y7" s="211" t="s">
        <v>46</v>
      </c>
      <c r="Z7" s="212"/>
      <c r="AA7" s="212"/>
      <c r="AB7" s="212"/>
      <c r="AC7" s="212"/>
      <c r="AD7" s="212"/>
      <c r="AE7" s="212"/>
      <c r="AF7" s="212"/>
      <c r="AG7" s="212"/>
      <c r="AH7" s="212"/>
      <c r="AI7" s="213"/>
      <c r="AJ7" s="73"/>
      <c r="AK7" s="178"/>
      <c r="AL7" s="179"/>
      <c r="AM7" s="179"/>
      <c r="AN7" s="179"/>
      <c r="AO7" s="202" t="s">
        <v>57</v>
      </c>
      <c r="AP7" s="202"/>
      <c r="AQ7" s="202"/>
      <c r="AR7" s="149"/>
      <c r="AS7" s="152"/>
      <c r="AT7" s="187"/>
    </row>
    <row r="8" spans="2:46" ht="16.5" customHeight="1">
      <c r="B8" s="214"/>
      <c r="C8" s="194"/>
      <c r="D8" s="194"/>
      <c r="E8" s="194"/>
      <c r="F8" s="194"/>
      <c r="G8" s="194"/>
      <c r="H8" s="194"/>
      <c r="I8" s="194"/>
      <c r="J8" s="194"/>
      <c r="K8" s="194"/>
      <c r="L8" s="195"/>
      <c r="M8" s="73"/>
      <c r="N8" s="178"/>
      <c r="O8" s="179"/>
      <c r="P8" s="179"/>
      <c r="Q8" s="179"/>
      <c r="R8" s="202" t="s">
        <v>58</v>
      </c>
      <c r="S8" s="202"/>
      <c r="T8" s="202"/>
      <c r="U8" s="149"/>
      <c r="V8" s="152"/>
      <c r="W8" s="187"/>
      <c r="Y8" s="214"/>
      <c r="Z8" s="194"/>
      <c r="AA8" s="194"/>
      <c r="AB8" s="194"/>
      <c r="AC8" s="194"/>
      <c r="AD8" s="194"/>
      <c r="AE8" s="194"/>
      <c r="AF8" s="194"/>
      <c r="AG8" s="194"/>
      <c r="AH8" s="194"/>
      <c r="AI8" s="195"/>
      <c r="AJ8" s="73"/>
      <c r="AK8" s="178"/>
      <c r="AL8" s="179"/>
      <c r="AM8" s="179"/>
      <c r="AN8" s="179"/>
      <c r="AO8" s="202" t="s">
        <v>58</v>
      </c>
      <c r="AP8" s="202"/>
      <c r="AQ8" s="202"/>
      <c r="AR8" s="149"/>
      <c r="AS8" s="152"/>
      <c r="AT8" s="187"/>
    </row>
    <row r="9" spans="2:46" ht="16.5" customHeight="1" thickBot="1">
      <c r="B9" s="215"/>
      <c r="C9" s="216"/>
      <c r="D9" s="216"/>
      <c r="E9" s="216"/>
      <c r="F9" s="216"/>
      <c r="G9" s="216"/>
      <c r="H9" s="216"/>
      <c r="I9" s="216"/>
      <c r="J9" s="216"/>
      <c r="K9" s="216"/>
      <c r="L9" s="217"/>
      <c r="M9" s="65"/>
      <c r="N9" s="209"/>
      <c r="O9" s="210"/>
      <c r="P9" s="210"/>
      <c r="Q9" s="210"/>
      <c r="R9" s="235" t="s">
        <v>59</v>
      </c>
      <c r="S9" s="235"/>
      <c r="T9" s="235"/>
      <c r="U9" s="206"/>
      <c r="V9" s="207"/>
      <c r="W9" s="208"/>
      <c r="Y9" s="215"/>
      <c r="Z9" s="216"/>
      <c r="AA9" s="216"/>
      <c r="AB9" s="216"/>
      <c r="AC9" s="216"/>
      <c r="AD9" s="216"/>
      <c r="AE9" s="216"/>
      <c r="AF9" s="216"/>
      <c r="AG9" s="216"/>
      <c r="AH9" s="216"/>
      <c r="AI9" s="217"/>
      <c r="AJ9" s="65"/>
      <c r="AK9" s="209"/>
      <c r="AL9" s="210"/>
      <c r="AM9" s="210"/>
      <c r="AN9" s="210"/>
      <c r="AO9" s="235" t="s">
        <v>59</v>
      </c>
      <c r="AP9" s="235"/>
      <c r="AQ9" s="235"/>
      <c r="AR9" s="206"/>
      <c r="AS9" s="207"/>
      <c r="AT9" s="208"/>
    </row>
    <row r="10" spans="2:46" ht="20.25" customHeight="1">
      <c r="B10" s="156" t="s">
        <v>2</v>
      </c>
      <c r="C10" s="158" t="s">
        <v>3</v>
      </c>
      <c r="D10" s="171" t="s">
        <v>4</v>
      </c>
      <c r="E10" s="171" t="s">
        <v>5</v>
      </c>
      <c r="F10" s="158" t="s">
        <v>6</v>
      </c>
      <c r="G10" s="171" t="s">
        <v>16</v>
      </c>
      <c r="H10" s="160" t="s">
        <v>7</v>
      </c>
      <c r="I10" s="160" t="s">
        <v>8</v>
      </c>
      <c r="J10" s="160" t="s">
        <v>30</v>
      </c>
      <c r="K10" s="160" t="s">
        <v>9</v>
      </c>
      <c r="L10" s="160" t="s">
        <v>10</v>
      </c>
      <c r="M10" s="160" t="s">
        <v>11</v>
      </c>
      <c r="N10" s="183" t="s">
        <v>17</v>
      </c>
      <c r="O10" s="184"/>
      <c r="P10" s="171"/>
      <c r="Q10" s="171" t="s">
        <v>18</v>
      </c>
      <c r="R10" s="171" t="s">
        <v>26</v>
      </c>
      <c r="S10" s="171" t="s">
        <v>27</v>
      </c>
      <c r="T10" s="171" t="s">
        <v>21</v>
      </c>
      <c r="U10" s="203" t="s">
        <v>19</v>
      </c>
      <c r="V10" s="158" t="s">
        <v>28</v>
      </c>
      <c r="W10" s="180" t="s">
        <v>29</v>
      </c>
      <c r="Y10" s="156" t="s">
        <v>2</v>
      </c>
      <c r="Z10" s="158" t="s">
        <v>3</v>
      </c>
      <c r="AA10" s="171" t="s">
        <v>4</v>
      </c>
      <c r="AB10" s="171" t="s">
        <v>5</v>
      </c>
      <c r="AC10" s="158" t="s">
        <v>6</v>
      </c>
      <c r="AD10" s="171" t="s">
        <v>16</v>
      </c>
      <c r="AE10" s="160" t="s">
        <v>7</v>
      </c>
      <c r="AF10" s="160" t="s">
        <v>8</v>
      </c>
      <c r="AG10" s="160" t="s">
        <v>30</v>
      </c>
      <c r="AH10" s="160" t="s">
        <v>9</v>
      </c>
      <c r="AI10" s="160" t="s">
        <v>10</v>
      </c>
      <c r="AJ10" s="160" t="s">
        <v>11</v>
      </c>
      <c r="AK10" s="183" t="s">
        <v>17</v>
      </c>
      <c r="AL10" s="184"/>
      <c r="AM10" s="171"/>
      <c r="AN10" s="171" t="s">
        <v>18</v>
      </c>
      <c r="AO10" s="171" t="s">
        <v>26</v>
      </c>
      <c r="AP10" s="171" t="s">
        <v>27</v>
      </c>
      <c r="AQ10" s="171" t="s">
        <v>21</v>
      </c>
      <c r="AR10" s="203" t="s">
        <v>19</v>
      </c>
      <c r="AS10" s="158" t="s">
        <v>28</v>
      </c>
      <c r="AT10" s="180" t="s">
        <v>29</v>
      </c>
    </row>
    <row r="11" spans="2:46" ht="30.75" customHeight="1" thickBot="1">
      <c r="B11" s="157"/>
      <c r="C11" s="159"/>
      <c r="D11" s="182"/>
      <c r="E11" s="182"/>
      <c r="F11" s="159"/>
      <c r="G11" s="182"/>
      <c r="H11" s="161"/>
      <c r="I11" s="161"/>
      <c r="J11" s="161"/>
      <c r="K11" s="161"/>
      <c r="L11" s="161"/>
      <c r="M11" s="161"/>
      <c r="N11" s="185"/>
      <c r="O11" s="186"/>
      <c r="P11" s="172"/>
      <c r="Q11" s="172"/>
      <c r="R11" s="172"/>
      <c r="S11" s="172"/>
      <c r="T11" s="172"/>
      <c r="U11" s="204"/>
      <c r="V11" s="205"/>
      <c r="W11" s="181"/>
      <c r="Y11" s="157"/>
      <c r="Z11" s="159"/>
      <c r="AA11" s="182"/>
      <c r="AB11" s="182"/>
      <c r="AC11" s="159"/>
      <c r="AD11" s="182"/>
      <c r="AE11" s="161"/>
      <c r="AF11" s="161"/>
      <c r="AG11" s="161"/>
      <c r="AH11" s="161"/>
      <c r="AI11" s="161"/>
      <c r="AJ11" s="161"/>
      <c r="AK11" s="185"/>
      <c r="AL11" s="186"/>
      <c r="AM11" s="172"/>
      <c r="AN11" s="172"/>
      <c r="AO11" s="172"/>
      <c r="AP11" s="172"/>
      <c r="AQ11" s="172"/>
      <c r="AR11" s="204"/>
      <c r="AS11" s="205"/>
      <c r="AT11" s="181"/>
    </row>
    <row r="12" spans="2:46" ht="15" customHeight="1">
      <c r="B12" s="168" t="s">
        <v>61</v>
      </c>
      <c r="C12" s="169"/>
      <c r="D12" s="169"/>
      <c r="E12" s="169"/>
      <c r="F12" s="170"/>
      <c r="G12" s="45"/>
      <c r="H12" s="3"/>
      <c r="I12" s="3" t="s">
        <v>1</v>
      </c>
      <c r="J12" s="28">
        <v>0</v>
      </c>
      <c r="K12" s="28">
        <f>E$4</f>
        <v>500</v>
      </c>
      <c r="L12" s="173" t="s">
        <v>55</v>
      </c>
      <c r="M12" s="174"/>
      <c r="N12" s="173"/>
      <c r="O12" s="175"/>
      <c r="P12" s="67"/>
      <c r="Q12" s="67"/>
      <c r="R12" s="67"/>
      <c r="S12" s="68"/>
      <c r="T12" s="69"/>
      <c r="U12" s="69"/>
      <c r="V12" s="54">
        <f>SUM(F13:F23)</f>
        <v>8</v>
      </c>
      <c r="W12" s="55">
        <f>U12/V12</f>
        <v>0</v>
      </c>
      <c r="Y12" s="168" t="s">
        <v>41</v>
      </c>
      <c r="Z12" s="169"/>
      <c r="AA12" s="169"/>
      <c r="AB12" s="169"/>
      <c r="AC12" s="170"/>
      <c r="AD12" s="45"/>
      <c r="AE12" s="3"/>
      <c r="AF12" s="3" t="s">
        <v>1</v>
      </c>
      <c r="AG12" s="28">
        <v>0</v>
      </c>
      <c r="AH12" s="28">
        <f>AB$4</f>
        <v>0</v>
      </c>
      <c r="AI12" s="173" t="s">
        <v>55</v>
      </c>
      <c r="AJ12" s="174"/>
      <c r="AK12" s="173"/>
      <c r="AL12" s="175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42100</v>
      </c>
      <c r="C13" s="30" t="s">
        <v>65</v>
      </c>
      <c r="D13" s="30"/>
      <c r="E13" s="30">
        <v>0</v>
      </c>
      <c r="F13" s="77">
        <v>4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0</v>
      </c>
      <c r="K13" s="6">
        <f>E$4-J13</f>
        <v>500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23"/>
      <c r="AR13" s="224"/>
      <c r="AS13" s="224"/>
      <c r="AT13" s="225"/>
    </row>
    <row r="14" spans="2:46" ht="15" customHeight="1">
      <c r="B14" s="29">
        <v>42101</v>
      </c>
      <c r="C14" s="30" t="s">
        <v>65</v>
      </c>
      <c r="D14" s="30"/>
      <c r="E14" s="30">
        <v>4</v>
      </c>
      <c r="F14" s="78">
        <v>4</v>
      </c>
      <c r="G14" s="32">
        <v>217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217</v>
      </c>
      <c r="K14" s="6">
        <f>E$4-J14</f>
        <v>283</v>
      </c>
      <c r="L14" s="7">
        <f t="shared" si="1"/>
        <v>0</v>
      </c>
      <c r="M14" s="4">
        <f t="shared" ref="M14:M23" si="4">G14</f>
        <v>217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42102</v>
      </c>
      <c r="C15" s="30" t="s">
        <v>65</v>
      </c>
      <c r="D15" s="30"/>
      <c r="E15" s="30">
        <v>6</v>
      </c>
      <c r="F15" s="78">
        <v>0</v>
      </c>
      <c r="G15" s="32">
        <v>402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619</v>
      </c>
      <c r="K15" s="6">
        <f>E$4-J15</f>
        <v>-119</v>
      </c>
      <c r="L15" s="7">
        <f t="shared" si="1"/>
        <v>0</v>
      </c>
      <c r="M15" s="4">
        <f t="shared" si="4"/>
        <v>402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223" t="s">
        <v>69</v>
      </c>
      <c r="U15" s="224"/>
      <c r="V15" s="224"/>
      <c r="W15" s="225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619</v>
      </c>
      <c r="K16" s="6">
        <f t="shared" ref="K16:K24" si="8">E$4-J16</f>
        <v>-119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 t="s">
        <v>70</v>
      </c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619</v>
      </c>
      <c r="K17" s="6">
        <f t="shared" ref="K17" si="11">E$4-J17</f>
        <v>-119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619</v>
      </c>
      <c r="K18" s="6">
        <f t="shared" ref="K18:K20" si="17">E$4-J18</f>
        <v>-119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619</v>
      </c>
      <c r="K19" s="6">
        <f t="shared" si="17"/>
        <v>-119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619</v>
      </c>
      <c r="K20" s="6">
        <f t="shared" si="17"/>
        <v>-119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619</v>
      </c>
      <c r="K21" s="6">
        <f t="shared" si="8"/>
        <v>-119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619</v>
      </c>
      <c r="K22" s="6">
        <f t="shared" si="8"/>
        <v>-119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6"/>
      <c r="U22" s="117"/>
      <c r="V22" s="117"/>
      <c r="W22" s="118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6"/>
      <c r="AR22" s="117"/>
      <c r="AS22" s="117"/>
      <c r="AT22" s="118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619</v>
      </c>
      <c r="K23" s="6">
        <f t="shared" si="8"/>
        <v>-119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6"/>
      <c r="U23" s="117"/>
      <c r="V23" s="117"/>
      <c r="W23" s="118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6"/>
      <c r="AR23" s="117"/>
      <c r="AS23" s="117"/>
      <c r="AT23" s="118"/>
    </row>
    <row r="24" spans="2:46" ht="15" customHeight="1">
      <c r="B24" s="127" t="s">
        <v>20</v>
      </c>
      <c r="C24" s="128"/>
      <c r="D24" s="52"/>
      <c r="E24" s="62">
        <f>SUM(E13:E23)</f>
        <v>10</v>
      </c>
      <c r="F24" s="62">
        <f>SUM(F13:F23)</f>
        <v>8</v>
      </c>
      <c r="G24" s="62">
        <f>SUM(G13:G23)</f>
        <v>619</v>
      </c>
      <c r="H24" s="81"/>
      <c r="I24" s="62">
        <f t="shared" si="0"/>
        <v>18</v>
      </c>
      <c r="J24" s="82">
        <f>J23</f>
        <v>619</v>
      </c>
      <c r="K24" s="82">
        <f t="shared" si="8"/>
        <v>-119</v>
      </c>
      <c r="L24" s="83">
        <f>SUM(L13:L23)</f>
        <v>0</v>
      </c>
      <c r="M24" s="81">
        <f>SUM(M13:M23)</f>
        <v>619</v>
      </c>
      <c r="N24" s="125" t="e">
        <f>SUM(M24/L24)</f>
        <v>#DIV/0!</v>
      </c>
      <c r="O24" s="126"/>
      <c r="P24" s="84"/>
      <c r="Q24" s="83">
        <f>SUM(Q13:Q23)</f>
        <v>0</v>
      </c>
      <c r="R24" s="83"/>
      <c r="S24" s="83">
        <f>SUM(S13:S23)</f>
        <v>0</v>
      </c>
      <c r="T24" s="162"/>
      <c r="U24" s="163"/>
      <c r="V24" s="163"/>
      <c r="W24" s="164"/>
      <c r="Y24" s="127" t="s">
        <v>20</v>
      </c>
      <c r="Z24" s="128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5" t="e">
        <f>SUM(AJ24/AI24)</f>
        <v>#DIV/0!</v>
      </c>
      <c r="AL24" s="126"/>
      <c r="AM24" s="84"/>
      <c r="AN24" s="83">
        <f>SUM(AN13:AN23)</f>
        <v>0</v>
      </c>
      <c r="AO24" s="83"/>
      <c r="AP24" s="83">
        <f>SUM(AP13:AP23)</f>
        <v>0</v>
      </c>
      <c r="AQ24" s="162"/>
      <c r="AR24" s="163"/>
      <c r="AS24" s="163"/>
      <c r="AT24" s="164"/>
    </row>
    <row r="25" spans="2:46" s="12" customFormat="1" ht="15" thickBot="1">
      <c r="B25" s="165" t="s">
        <v>37</v>
      </c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7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8" t="s">
        <v>38</v>
      </c>
      <c r="C26" s="169"/>
      <c r="D26" s="169"/>
      <c r="E26" s="169"/>
      <c r="F26" s="170"/>
      <c r="G26" s="46"/>
      <c r="H26" s="47" t="str">
        <f>IF(G26="","",(IF(#REF!=0,"",(#REF!*G26*#REF!))))</f>
        <v/>
      </c>
      <c r="I26" s="48"/>
      <c r="J26" s="47"/>
      <c r="K26" s="47">
        <f>E$4</f>
        <v>500</v>
      </c>
      <c r="L26" s="173" t="s">
        <v>55</v>
      </c>
      <c r="M26" s="174"/>
      <c r="N26" s="173"/>
      <c r="O26" s="175"/>
      <c r="P26" s="67"/>
      <c r="Q26" s="67"/>
      <c r="R26" s="67"/>
      <c r="S26" s="68"/>
      <c r="T26" s="70"/>
      <c r="U26" s="71"/>
      <c r="V26" s="56">
        <f>SUM(F27:F37)</f>
        <v>4</v>
      </c>
      <c r="W26" s="57">
        <f>U26/V26</f>
        <v>0</v>
      </c>
      <c r="Y26" s="168" t="s">
        <v>38</v>
      </c>
      <c r="Z26" s="169"/>
      <c r="AA26" s="169"/>
      <c r="AB26" s="169"/>
      <c r="AC26" s="170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3" t="s">
        <v>55</v>
      </c>
      <c r="AJ26" s="174"/>
      <c r="AK26" s="173"/>
      <c r="AL26" s="175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42105</v>
      </c>
      <c r="C27" s="60" t="s">
        <v>65</v>
      </c>
      <c r="D27" s="8"/>
      <c r="E27" s="30">
        <v>0</v>
      </c>
      <c r="F27" s="31">
        <v>2</v>
      </c>
      <c r="G27" s="32">
        <v>0</v>
      </c>
      <c r="H27" s="4" t="e">
        <f>IF(G27="","",(IF(#REF!=0,"",(#REF!*G27*#REF!))))</f>
        <v>#REF!</v>
      </c>
      <c r="I27" s="7">
        <f t="shared" ref="I27:I37" si="23">IF(G27="","",(SUM(E27+F27+Q27)))</f>
        <v>2</v>
      </c>
      <c r="J27" s="6">
        <f>SUM(G$26:G27)</f>
        <v>0</v>
      </c>
      <c r="K27" s="6">
        <f>E$4-J27</f>
        <v>500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>
        <v>0</v>
      </c>
      <c r="R27" s="8">
        <v>0</v>
      </c>
      <c r="S27" s="8">
        <v>0</v>
      </c>
      <c r="T27" s="112"/>
      <c r="U27" s="113"/>
      <c r="V27" s="113"/>
      <c r="W27" s="114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112"/>
      <c r="AR27" s="113"/>
      <c r="AS27" s="113"/>
      <c r="AT27" s="114"/>
    </row>
    <row r="28" spans="2:46" ht="15" customHeight="1">
      <c r="B28" s="9">
        <v>42107</v>
      </c>
      <c r="C28" s="60" t="s">
        <v>65</v>
      </c>
      <c r="D28" s="8"/>
      <c r="E28" s="30">
        <v>2</v>
      </c>
      <c r="F28" s="34">
        <v>2</v>
      </c>
      <c r="G28" s="32">
        <v>200</v>
      </c>
      <c r="H28" s="4" t="e">
        <f>IF(G28="","",(IF(#REF!=0,"",(#REF!*G28*#REF!))))</f>
        <v>#REF!</v>
      </c>
      <c r="I28" s="7">
        <f t="shared" si="23"/>
        <v>4</v>
      </c>
      <c r="J28" s="6">
        <f>SUM(G$26:G28)</f>
        <v>200</v>
      </c>
      <c r="K28" s="6">
        <f>E$4-J28</f>
        <v>300</v>
      </c>
      <c r="L28" s="7">
        <f t="shared" si="24"/>
        <v>0</v>
      </c>
      <c r="M28" s="4">
        <f t="shared" ref="M28:M37" si="27">G28</f>
        <v>200</v>
      </c>
      <c r="N28" s="110" t="str">
        <f t="shared" ref="N28:N37" si="28">IF(L28=0,"",(M28/L28))</f>
        <v/>
      </c>
      <c r="O28" s="111"/>
      <c r="P28" s="33"/>
      <c r="Q28" s="8">
        <v>0</v>
      </c>
      <c r="R28" s="8">
        <v>0</v>
      </c>
      <c r="S28" s="8">
        <v>0</v>
      </c>
      <c r="T28" s="104"/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>
        <v>42108</v>
      </c>
      <c r="C29" s="60" t="s">
        <v>65</v>
      </c>
      <c r="D29" s="58"/>
      <c r="E29" s="58">
        <v>3</v>
      </c>
      <c r="F29" s="58">
        <v>0</v>
      </c>
      <c r="G29" s="10">
        <v>419</v>
      </c>
      <c r="H29" s="4"/>
      <c r="I29" s="7">
        <f t="shared" ref="I29:I31" si="31">IF(G29="","",(SUM(E29+F29+Q29)))</f>
        <v>3</v>
      </c>
      <c r="J29" s="6">
        <f>SUM(G$26:G29)</f>
        <v>619</v>
      </c>
      <c r="K29" s="6">
        <f t="shared" ref="K29:K31" si="32">E$4-J29</f>
        <v>-119</v>
      </c>
      <c r="L29" s="7">
        <f t="shared" ref="L29:L31" si="33">IF(G29="",0,T$26*(I29-F29-Q29))</f>
        <v>0</v>
      </c>
      <c r="M29" s="4">
        <f t="shared" ref="M29:M31" si="34">G29</f>
        <v>419</v>
      </c>
      <c r="N29" s="110" t="str">
        <f t="shared" ref="N29:N31" si="35">IF(L29=0,"",(M29/L29))</f>
        <v/>
      </c>
      <c r="O29" s="111"/>
      <c r="P29" s="33"/>
      <c r="Q29" s="58">
        <v>0</v>
      </c>
      <c r="R29" s="58">
        <v>0</v>
      </c>
      <c r="S29" s="58">
        <v>8</v>
      </c>
      <c r="T29" s="112">
        <v>11</v>
      </c>
      <c r="U29" s="113"/>
      <c r="V29" s="113"/>
      <c r="W29" s="114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619</v>
      </c>
      <c r="K30" s="6">
        <f t="shared" si="32"/>
        <v>-119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12" t="s">
        <v>69</v>
      </c>
      <c r="U30" s="113"/>
      <c r="V30" s="113"/>
      <c r="W30" s="114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619</v>
      </c>
      <c r="K31" s="6">
        <f t="shared" si="32"/>
        <v>-119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15" t="s">
        <v>70</v>
      </c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619</v>
      </c>
      <c r="K32" s="6">
        <f t="shared" ref="K32" si="39">E$4-J32</f>
        <v>-119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619</v>
      </c>
      <c r="K33" s="6">
        <f>E$4-J33</f>
        <v>-119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619</v>
      </c>
      <c r="K34" s="6">
        <f t="shared" ref="K34:K38" si="45">E$4-J34</f>
        <v>-119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619</v>
      </c>
      <c r="K35" s="6">
        <f t="shared" si="45"/>
        <v>-119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619</v>
      </c>
      <c r="K36" s="6">
        <f t="shared" si="45"/>
        <v>-119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619</v>
      </c>
      <c r="K37" s="6">
        <f t="shared" si="45"/>
        <v>-119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7" t="s">
        <v>20</v>
      </c>
      <c r="C38" s="128"/>
      <c r="D38" s="53"/>
      <c r="E38" s="63">
        <f t="shared" ref="E38:F38" si="47">SUM(E27:E37)</f>
        <v>5</v>
      </c>
      <c r="F38" s="63">
        <f t="shared" si="47"/>
        <v>4</v>
      </c>
      <c r="G38" s="63">
        <f>SUM(G27:G37)</f>
        <v>619</v>
      </c>
      <c r="H38" s="81"/>
      <c r="I38" s="83">
        <f t="shared" ref="I38" si="48">IF(G38="","",(SUM(E38+F38+Q38)))</f>
        <v>9</v>
      </c>
      <c r="J38" s="82">
        <f>J37</f>
        <v>619</v>
      </c>
      <c r="K38" s="82">
        <f t="shared" si="45"/>
        <v>-119</v>
      </c>
      <c r="L38" s="83">
        <f>SUM(L27:L37)</f>
        <v>0</v>
      </c>
      <c r="M38" s="81">
        <f>SUM(M27:M37)</f>
        <v>619</v>
      </c>
      <c r="N38" s="125" t="e">
        <f>SUM(M38/L38)</f>
        <v>#DIV/0!</v>
      </c>
      <c r="O38" s="126"/>
      <c r="P38" s="84"/>
      <c r="Q38" s="63">
        <f>SUM(Q27:Q37)</f>
        <v>0</v>
      </c>
      <c r="R38" s="63"/>
      <c r="S38" s="63">
        <f>SUM(S27:S37)</f>
        <v>8</v>
      </c>
      <c r="T38" s="122"/>
      <c r="U38" s="123"/>
      <c r="V38" s="123"/>
      <c r="W38" s="124"/>
      <c r="Y38" s="127" t="s">
        <v>20</v>
      </c>
      <c r="Z38" s="128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5" t="e">
        <f>SUM(AJ38/AI38)</f>
        <v>#DIV/0!</v>
      </c>
      <c r="AL38" s="126"/>
      <c r="AM38" s="84"/>
      <c r="AN38" s="63">
        <f>SUM(AN27:AN37)</f>
        <v>0</v>
      </c>
      <c r="AO38" s="63"/>
      <c r="AP38" s="63">
        <f>SUM(AP27:AP37)</f>
        <v>0</v>
      </c>
      <c r="AQ38" s="122"/>
      <c r="AR38" s="123"/>
      <c r="AS38" s="123"/>
      <c r="AT38" s="124"/>
    </row>
    <row r="39" spans="2:46" s="12" customFormat="1" ht="15" thickBot="1">
      <c r="B39" s="132" t="s">
        <v>39</v>
      </c>
      <c r="C39" s="133"/>
      <c r="D39" s="133"/>
      <c r="E39" s="133"/>
      <c r="F39" s="133"/>
      <c r="G39" s="134"/>
      <c r="H39" s="134"/>
      <c r="I39" s="134"/>
      <c r="J39" s="134"/>
      <c r="K39" s="134"/>
      <c r="L39" s="133"/>
      <c r="M39" s="133"/>
      <c r="N39" s="133"/>
      <c r="O39" s="133"/>
      <c r="P39" s="133"/>
      <c r="Q39" s="133"/>
      <c r="R39" s="133"/>
      <c r="S39" s="133"/>
      <c r="T39" s="134"/>
      <c r="U39" s="134"/>
      <c r="V39" s="134"/>
      <c r="W39" s="135"/>
      <c r="X39" s="97"/>
      <c r="Y39" s="132" t="s">
        <v>39</v>
      </c>
      <c r="Z39" s="133"/>
      <c r="AA39" s="133"/>
      <c r="AB39" s="133"/>
      <c r="AC39" s="133"/>
      <c r="AD39" s="134"/>
      <c r="AE39" s="134"/>
      <c r="AF39" s="134"/>
      <c r="AG39" s="134"/>
      <c r="AH39" s="134"/>
      <c r="AI39" s="133"/>
      <c r="AJ39" s="133"/>
      <c r="AK39" s="133"/>
      <c r="AL39" s="133"/>
      <c r="AM39" s="133"/>
      <c r="AN39" s="133"/>
      <c r="AO39" s="133"/>
      <c r="AP39" s="133"/>
      <c r="AQ39" s="134"/>
      <c r="AR39" s="134"/>
      <c r="AS39" s="134"/>
      <c r="AT39" s="135"/>
    </row>
    <row r="40" spans="2:46" ht="15" customHeight="1">
      <c r="B40" s="168" t="s">
        <v>40</v>
      </c>
      <c r="C40" s="169"/>
      <c r="D40" s="169"/>
      <c r="E40" s="169"/>
      <c r="F40" s="170"/>
      <c r="G40" s="49"/>
      <c r="H40" s="47" t="str">
        <f>IF(G40="","",(IF(#REF!=0,"",(#REF!*G40*#REF!))))</f>
        <v/>
      </c>
      <c r="I40" s="48"/>
      <c r="J40" s="47"/>
      <c r="K40" s="47">
        <f>E$4</f>
        <v>500</v>
      </c>
      <c r="L40" s="173" t="s">
        <v>55</v>
      </c>
      <c r="M40" s="174"/>
      <c r="N40" s="173"/>
      <c r="O40" s="175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8" t="s">
        <v>40</v>
      </c>
      <c r="Z40" s="169"/>
      <c r="AA40" s="169"/>
      <c r="AB40" s="169"/>
      <c r="AC40" s="170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3" t="s">
        <v>55</v>
      </c>
      <c r="AJ40" s="174"/>
      <c r="AK40" s="173"/>
      <c r="AL40" s="175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500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6"/>
      <c r="U41" s="117"/>
      <c r="V41" s="117"/>
      <c r="W41" s="11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6"/>
      <c r="AR41" s="117"/>
      <c r="AS41" s="117"/>
      <c r="AT41" s="11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500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6"/>
      <c r="U42" s="117"/>
      <c r="V42" s="117"/>
      <c r="W42" s="11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6"/>
      <c r="AR42" s="117"/>
      <c r="AS42" s="117"/>
      <c r="AT42" s="11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500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6"/>
      <c r="U43" s="117"/>
      <c r="V43" s="117"/>
      <c r="W43" s="11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6"/>
      <c r="AR43" s="117"/>
      <c r="AS43" s="117"/>
      <c r="AT43" s="11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500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6"/>
      <c r="U44" s="117"/>
      <c r="V44" s="117"/>
      <c r="W44" s="11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6"/>
      <c r="AR44" s="117"/>
      <c r="AS44" s="117"/>
      <c r="AT44" s="11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500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6"/>
      <c r="U45" s="117"/>
      <c r="V45" s="117"/>
      <c r="W45" s="11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6"/>
      <c r="AR45" s="117"/>
      <c r="AS45" s="117"/>
      <c r="AT45" s="11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500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6"/>
      <c r="U46" s="117"/>
      <c r="V46" s="117"/>
      <c r="W46" s="11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6"/>
      <c r="AR46" s="117"/>
      <c r="AS46" s="117"/>
      <c r="AT46" s="11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500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6"/>
      <c r="U47" s="117"/>
      <c r="V47" s="117"/>
      <c r="W47" s="11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6"/>
      <c r="AR47" s="117"/>
      <c r="AS47" s="117"/>
      <c r="AT47" s="11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500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6"/>
      <c r="U48" s="117"/>
      <c r="V48" s="117"/>
      <c r="W48" s="11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6"/>
      <c r="AR48" s="117"/>
      <c r="AS48" s="117"/>
      <c r="AT48" s="11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500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6"/>
      <c r="U49" s="117"/>
      <c r="V49" s="117"/>
      <c r="W49" s="11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6"/>
      <c r="AR49" s="117"/>
      <c r="AS49" s="117"/>
      <c r="AT49" s="11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500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6"/>
      <c r="U50" s="117"/>
      <c r="V50" s="117"/>
      <c r="W50" s="11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6"/>
      <c r="AR50" s="117"/>
      <c r="AS50" s="117"/>
      <c r="AT50" s="11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500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6"/>
      <c r="U51" s="117"/>
      <c r="V51" s="117"/>
      <c r="W51" s="11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6"/>
      <c r="AR51" s="117"/>
      <c r="AS51" s="117"/>
      <c r="AT51" s="118"/>
    </row>
    <row r="52" spans="2:46" ht="15" customHeight="1">
      <c r="B52" s="127" t="s">
        <v>20</v>
      </c>
      <c r="C52" s="128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500</v>
      </c>
      <c r="L52" s="83">
        <f>SUM(L41:L51)</f>
        <v>0</v>
      </c>
      <c r="M52" s="81">
        <f>SUM(M41:M51)</f>
        <v>0</v>
      </c>
      <c r="N52" s="125" t="e">
        <f>SUM(M52/L52)</f>
        <v>#DIV/0!</v>
      </c>
      <c r="O52" s="126"/>
      <c r="P52" s="84"/>
      <c r="Q52" s="63">
        <f>SUM(Q41:Q51)</f>
        <v>0</v>
      </c>
      <c r="R52" s="63"/>
      <c r="S52" s="63">
        <f>SUM(S41:S51)</f>
        <v>0</v>
      </c>
      <c r="T52" s="122"/>
      <c r="U52" s="123"/>
      <c r="V52" s="123"/>
      <c r="W52" s="124"/>
      <c r="Y52" s="127" t="s">
        <v>20</v>
      </c>
      <c r="Z52" s="128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5" t="e">
        <f>SUM(AJ52/AI52)</f>
        <v>#DIV/0!</v>
      </c>
      <c r="AL52" s="126"/>
      <c r="AM52" s="84"/>
      <c r="AN52" s="63">
        <f>SUM(AN41:AN51)</f>
        <v>0</v>
      </c>
      <c r="AO52" s="63"/>
      <c r="AP52" s="63">
        <f>SUM(AP41:AP51)</f>
        <v>0</v>
      </c>
      <c r="AQ52" s="122"/>
      <c r="AR52" s="123"/>
      <c r="AS52" s="123"/>
      <c r="AT52" s="124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97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4" t="s">
        <v>33</v>
      </c>
      <c r="N54" s="144"/>
      <c r="O54" s="144"/>
      <c r="P54" s="144"/>
      <c r="Q54" s="144"/>
      <c r="R54" s="144"/>
      <c r="S54" s="144"/>
      <c r="T54" s="144"/>
      <c r="U54" s="144"/>
      <c r="V54" s="144"/>
      <c r="W54" s="145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4" t="s">
        <v>33</v>
      </c>
      <c r="AK54" s="144"/>
      <c r="AL54" s="144"/>
      <c r="AM54" s="144"/>
      <c r="AN54" s="144"/>
      <c r="AO54" s="144"/>
      <c r="AP54" s="144"/>
      <c r="AQ54" s="144"/>
      <c r="AR54" s="144"/>
      <c r="AS54" s="144"/>
      <c r="AT54" s="145"/>
    </row>
    <row r="55" spans="2:46" s="12" customFormat="1" ht="32.25" customHeight="1">
      <c r="B55" s="233" t="s">
        <v>52</v>
      </c>
      <c r="C55" s="234"/>
      <c r="D55" s="234"/>
      <c r="E55" s="234"/>
      <c r="F55" s="234"/>
      <c r="G55" s="234"/>
      <c r="H55" s="2"/>
      <c r="I55" s="44" t="s">
        <v>26</v>
      </c>
      <c r="J55" s="141" t="s">
        <v>31</v>
      </c>
      <c r="K55" s="142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47" t="s">
        <v>13</v>
      </c>
      <c r="U55" s="147"/>
      <c r="V55" s="147" t="s">
        <v>12</v>
      </c>
      <c r="W55" s="148"/>
      <c r="X55" s="97"/>
      <c r="Y55" s="233" t="s">
        <v>52</v>
      </c>
      <c r="Z55" s="234"/>
      <c r="AA55" s="234"/>
      <c r="AB55" s="234"/>
      <c r="AC55" s="234"/>
      <c r="AD55" s="234"/>
      <c r="AE55" s="2"/>
      <c r="AF55" s="44" t="s">
        <v>26</v>
      </c>
      <c r="AG55" s="141" t="s">
        <v>31</v>
      </c>
      <c r="AH55" s="142"/>
      <c r="AI55" s="95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47" t="s">
        <v>13</v>
      </c>
      <c r="AR55" s="147"/>
      <c r="AS55" s="147" t="s">
        <v>12</v>
      </c>
      <c r="AT55" s="148"/>
    </row>
    <row r="56" spans="2:46" ht="18" customHeight="1">
      <c r="B56" s="137" t="s">
        <v>51</v>
      </c>
      <c r="C56" s="138"/>
      <c r="D56" s="138"/>
      <c r="E56" s="138"/>
      <c r="F56" s="129">
        <v>607</v>
      </c>
      <c r="G56" s="130"/>
      <c r="H56" s="2"/>
      <c r="I56" s="43">
        <v>1</v>
      </c>
      <c r="J56" s="115" t="s">
        <v>43</v>
      </c>
      <c r="K56" s="143"/>
      <c r="L56" s="44">
        <f>SUMIF($R$13:$R$23,1,$Q$13:$Q$50)+SUMIF($R$27:$R$37,1,$Q$27:$Q$37)+SUMIF($R$41:$R$51,1,$Q$41:$Q$51)</f>
        <v>0</v>
      </c>
      <c r="M56" s="146">
        <v>42101</v>
      </c>
      <c r="N56" s="146"/>
      <c r="O56" s="236" t="s">
        <v>66</v>
      </c>
      <c r="P56" s="120"/>
      <c r="Q56" s="120"/>
      <c r="R56" s="119" t="s">
        <v>67</v>
      </c>
      <c r="S56" s="120"/>
      <c r="T56" s="119" t="s">
        <v>68</v>
      </c>
      <c r="U56" s="120"/>
      <c r="V56" s="120"/>
      <c r="W56" s="121"/>
      <c r="Y56" s="137" t="s">
        <v>51</v>
      </c>
      <c r="Z56" s="138"/>
      <c r="AA56" s="138"/>
      <c r="AB56" s="138"/>
      <c r="AC56" s="129" t="s">
        <v>53</v>
      </c>
      <c r="AD56" s="130"/>
      <c r="AE56" s="2"/>
      <c r="AF56" s="43">
        <v>1</v>
      </c>
      <c r="AG56" s="115" t="s">
        <v>43</v>
      </c>
      <c r="AH56" s="143"/>
      <c r="AI56" s="44">
        <f>SUMIF($R$13:$R$23,1,$Q$13:$Q$50)+SUMIF($R$27:$R$37,1,$Q$27:$Q$37)+SUMIF($R$41:$R$51,1,$Q$41:$Q$51)</f>
        <v>0</v>
      </c>
      <c r="AJ56" s="146"/>
      <c r="AK56" s="146"/>
      <c r="AL56" s="244"/>
      <c r="AM56" s="120"/>
      <c r="AN56" s="120"/>
      <c r="AO56" s="120"/>
      <c r="AP56" s="120"/>
      <c r="AQ56" s="120"/>
      <c r="AR56" s="120"/>
      <c r="AS56" s="120"/>
      <c r="AT56" s="121"/>
    </row>
    <row r="57" spans="2:46" ht="18" customHeight="1">
      <c r="B57" s="137" t="s">
        <v>50</v>
      </c>
      <c r="C57" s="138"/>
      <c r="D57" s="138"/>
      <c r="E57" s="138"/>
      <c r="F57" s="129">
        <f>SUM(S24+S38+S52)</f>
        <v>8</v>
      </c>
      <c r="G57" s="130"/>
      <c r="H57" s="2"/>
      <c r="I57" s="43">
        <v>2</v>
      </c>
      <c r="J57" s="104" t="s">
        <v>14</v>
      </c>
      <c r="K57" s="143"/>
      <c r="L57" s="44">
        <f>SUMIF($R$13:$R$23,2,$Q$13:$Q$50)+SUMIF($R$27:$R$37,2,$Q$27:$Q$37)+SUMIF($R$41:$R$51,2,$Q$41:$Q$51)</f>
        <v>0</v>
      </c>
      <c r="M57" s="146"/>
      <c r="N57" s="146"/>
      <c r="O57" s="120"/>
      <c r="P57" s="120"/>
      <c r="Q57" s="120"/>
      <c r="R57" s="120"/>
      <c r="S57" s="120"/>
      <c r="T57" s="120"/>
      <c r="U57" s="120"/>
      <c r="V57" s="120"/>
      <c r="W57" s="121"/>
      <c r="Y57" s="137" t="s">
        <v>50</v>
      </c>
      <c r="Z57" s="138"/>
      <c r="AA57" s="138"/>
      <c r="AB57" s="138"/>
      <c r="AC57" s="129">
        <f>SUM(AP24+AP38+AP52)</f>
        <v>0</v>
      </c>
      <c r="AD57" s="130"/>
      <c r="AE57" s="2"/>
      <c r="AF57" s="43">
        <v>2</v>
      </c>
      <c r="AG57" s="104" t="s">
        <v>14</v>
      </c>
      <c r="AH57" s="143"/>
      <c r="AI57" s="44">
        <f>SUMIF($R$13:$R$23,2,$Q$13:$Q$50)+SUMIF($R$27:$R$37,2,$Q$27:$Q$37)+SUMIF($R$41:$R$51,2,$Q$41:$Q$51)</f>
        <v>0</v>
      </c>
      <c r="AJ57" s="146"/>
      <c r="AK57" s="146"/>
      <c r="AL57" s="120"/>
      <c r="AM57" s="120"/>
      <c r="AN57" s="120"/>
      <c r="AO57" s="120"/>
      <c r="AP57" s="120"/>
      <c r="AQ57" s="120"/>
      <c r="AR57" s="120"/>
      <c r="AS57" s="120"/>
      <c r="AT57" s="121"/>
    </row>
    <row r="58" spans="2:46" ht="18" customHeight="1">
      <c r="B58" s="137" t="s">
        <v>49</v>
      </c>
      <c r="C58" s="138"/>
      <c r="D58" s="138"/>
      <c r="E58" s="138"/>
      <c r="F58" s="129">
        <f>G52</f>
        <v>0</v>
      </c>
      <c r="G58" s="130"/>
      <c r="H58" s="2"/>
      <c r="I58" s="43">
        <v>3</v>
      </c>
      <c r="J58" s="221" t="s">
        <v>44</v>
      </c>
      <c r="K58" s="222"/>
      <c r="L58" s="44">
        <f>SUMIF($R$13:$R$23,3,$Q$13:$Q$50)+SUMIF($R$27:$R$37,3,$Q$27:$Q$37)+SUMIF($R$41:$R$51,3,$Q$41:$Q$51)</f>
        <v>0</v>
      </c>
      <c r="M58" s="146"/>
      <c r="N58" s="146"/>
      <c r="O58" s="120"/>
      <c r="P58" s="120"/>
      <c r="Q58" s="120"/>
      <c r="R58" s="120"/>
      <c r="S58" s="120"/>
      <c r="T58" s="120"/>
      <c r="U58" s="120"/>
      <c r="V58" s="120"/>
      <c r="W58" s="121"/>
      <c r="Y58" s="137" t="s">
        <v>49</v>
      </c>
      <c r="Z58" s="138"/>
      <c r="AA58" s="138"/>
      <c r="AB58" s="138"/>
      <c r="AC58" s="129">
        <f>AD52</f>
        <v>0</v>
      </c>
      <c r="AD58" s="130"/>
      <c r="AE58" s="2"/>
      <c r="AF58" s="43">
        <v>3</v>
      </c>
      <c r="AG58" s="221" t="s">
        <v>44</v>
      </c>
      <c r="AH58" s="222"/>
      <c r="AI58" s="44">
        <f>SUMIF($R$13:$R$23,3,$Q$13:$Q$50)+SUMIF($R$27:$R$37,3,$Q$27:$Q$37)+SUMIF($R$41:$R$51,3,$Q$41:$Q$51)</f>
        <v>0</v>
      </c>
      <c r="AJ58" s="146"/>
      <c r="AK58" s="146"/>
      <c r="AL58" s="120"/>
      <c r="AM58" s="120"/>
      <c r="AN58" s="120"/>
      <c r="AO58" s="120"/>
      <c r="AP58" s="120"/>
      <c r="AQ58" s="120"/>
      <c r="AR58" s="120"/>
      <c r="AS58" s="120"/>
      <c r="AT58" s="121"/>
    </row>
    <row r="59" spans="2:46" ht="18" customHeight="1">
      <c r="B59" s="139" t="s">
        <v>48</v>
      </c>
      <c r="C59" s="140"/>
      <c r="D59" s="140"/>
      <c r="E59" s="140"/>
      <c r="F59" s="129">
        <f>G38</f>
        <v>619</v>
      </c>
      <c r="G59" s="130"/>
      <c r="H59" s="2"/>
      <c r="I59" s="43">
        <v>4</v>
      </c>
      <c r="J59" s="104" t="s">
        <v>15</v>
      </c>
      <c r="K59" s="143"/>
      <c r="L59" s="44">
        <f>SUMIF($R$13:$R$23,4,$Q$13:$Q$50)+SUMIF($R$27:$R$37,4,$Q$27:$Q$37)+SUMIF($R$41:$R$51,4,$Q$41:$Q$51)</f>
        <v>0</v>
      </c>
      <c r="M59" s="146"/>
      <c r="N59" s="146"/>
      <c r="O59" s="120"/>
      <c r="P59" s="120"/>
      <c r="Q59" s="120"/>
      <c r="R59" s="120"/>
      <c r="S59" s="120"/>
      <c r="T59" s="120"/>
      <c r="U59" s="120"/>
      <c r="V59" s="120"/>
      <c r="W59" s="121"/>
      <c r="Y59" s="139" t="s">
        <v>48</v>
      </c>
      <c r="Z59" s="140"/>
      <c r="AA59" s="140"/>
      <c r="AB59" s="140"/>
      <c r="AC59" s="129">
        <f>AD38</f>
        <v>0</v>
      </c>
      <c r="AD59" s="130"/>
      <c r="AE59" s="2"/>
      <c r="AF59" s="43">
        <v>4</v>
      </c>
      <c r="AG59" s="104" t="s">
        <v>15</v>
      </c>
      <c r="AH59" s="143"/>
      <c r="AI59" s="44">
        <f>SUMIF($R$13:$R$23,4,$Q$13:$Q$50)+SUMIF($R$27:$R$37,4,$Q$27:$Q$37)+SUMIF($R$41:$R$51,4,$Q$41:$Q$51)</f>
        <v>0</v>
      </c>
      <c r="AJ59" s="146"/>
      <c r="AK59" s="146"/>
      <c r="AL59" s="120"/>
      <c r="AM59" s="120"/>
      <c r="AN59" s="120"/>
      <c r="AO59" s="120"/>
      <c r="AP59" s="120"/>
      <c r="AQ59" s="120"/>
      <c r="AR59" s="120"/>
      <c r="AS59" s="120"/>
      <c r="AT59" s="121"/>
    </row>
    <row r="60" spans="2:46" ht="18.75" customHeight="1" thickBot="1">
      <c r="B60" s="227" t="s">
        <v>47</v>
      </c>
      <c r="C60" s="228"/>
      <c r="D60" s="228"/>
      <c r="E60" s="228"/>
      <c r="F60" s="229">
        <f>G24</f>
        <v>619</v>
      </c>
      <c r="G60" s="230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7" t="s">
        <v>47</v>
      </c>
      <c r="Z60" s="228"/>
      <c r="AA60" s="228"/>
      <c r="AB60" s="228"/>
      <c r="AC60" s="229">
        <f>AD24</f>
        <v>0</v>
      </c>
      <c r="AD60" s="230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31"/>
      <c r="C61" s="231"/>
      <c r="D61" s="231"/>
      <c r="E61" s="231"/>
      <c r="F61" s="232"/>
      <c r="G61" s="232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2014-10-07T20:17:03Z</cp:lastPrinted>
  <dcterms:created xsi:type="dcterms:W3CDTF">2014-06-10T19:48:08Z</dcterms:created>
  <dcterms:modified xsi:type="dcterms:W3CDTF">2015-04-16T20:29:03Z</dcterms:modified>
</cp:coreProperties>
</file>