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H48" i="1"/>
  <c r="AG48" i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H43" i="1"/>
  <c r="AG43" i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J35" i="1"/>
  <c r="AI35" i="1"/>
  <c r="AK35" i="1" s="1"/>
  <c r="AH35" i="1"/>
  <c r="AG35" i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H26" i="1"/>
  <c r="AG26" i="1"/>
  <c r="AF26" i="1"/>
  <c r="AJ25" i="1"/>
  <c r="AI25" i="1"/>
  <c r="AK25" i="1" s="1"/>
  <c r="AG25" i="1"/>
  <c r="AH25" i="1" s="1"/>
  <c r="AF25" i="1"/>
  <c r="AJ24" i="1"/>
  <c r="AI24" i="1"/>
  <c r="AK24" i="1" s="1"/>
  <c r="AH24" i="1"/>
  <c r="AG24" i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<sst xmlns="http://schemas.openxmlformats.org/spreadsheetml/2006/main" count="119" uniqueCount="61">
  <si>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</si>
  <si>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</si>
  <si>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</si>
  <si>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</si>
  <si>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</si>
  <si>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</si>
  <si>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</si>
  <si>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</si>
  <si>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</si>
  <si>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</si>
  <si>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</si>
  <si>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</si>
  <si>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</si>
  <si>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</si>
  <si>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</si>
  <si>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</si>
  <si>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</si>
  <si>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</si>
  <si>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</si>
  <si>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</si>
  <si>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</si>
  <si>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</si>
  <si>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</si>
  <si>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</si>
  <si>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</si>
  <si>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</si>
  <si>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</si>
  <si>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</si>
  <si>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</si>
  <si>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</si>
  <si>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</si>
  <si>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</si>
  <si>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</si>
  <si>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</si>
  <si>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</si>
  <si>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</si>
  <si>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</si>
  <si>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</si>
  <si>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</si>
  <si>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</si>
  <si>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</si>
  <si>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</si>
  <si>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</si>
  <si>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</si>
  <si>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</si>
  <si>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</si>
  <si>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</si>
  <si>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</si>
  <si>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</si>
  <si>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</si>
  <si>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</si>
  <si>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</si>
  <si>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</si>
  <si>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</si>
  <si>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C75750001-10</t>
  </si>
  <si>
    <t>C7575001-20</t>
  </si>
  <si>
    <t>JO</t>
  </si>
  <si>
    <t>BJ</t>
  </si>
  <si>
    <t>PARTS ARE ON SHELF/PUNCH PRESS/MIDDLE EYE LEVEL</t>
  </si>
  <si>
    <t>GHK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</si>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</sst>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Q22" sqref="Q22"/>
    </sheetView>
  </sheetViews>
  <sheetFormatPr defaultColWidth="9.109375" defaultRowHeight="14.4" x14ac:dyDescent="0.3"/>
  <cols>
    <col min="1" max="1" width="2.6640625" style="1" hidden="1" customWidth="1"/>
    <col min="2" max="2" width="9.33203125" style="1" bestFit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4" t="s">
        <v>50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52"/>
      <c r="W1" s="21"/>
      <c r="Y1" s="20"/>
      <c r="Z1" s="124" t="s">
        <v>50</v>
      </c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77"/>
      <c r="AT1" s="21"/>
    </row>
    <row r="2" spans="2:46" ht="19.5" customHeight="1" x14ac:dyDescent="0.3">
      <c r="B2" s="127" t="s">
        <v>24</v>
      </c>
      <c r="C2" s="128"/>
      <c r="D2" s="51"/>
      <c r="E2" s="129" t="s">
        <v>54</v>
      </c>
      <c r="F2" s="130"/>
      <c r="G2" s="131"/>
      <c r="H2" s="22"/>
      <c r="I2" s="2"/>
      <c r="J2" s="125" t="s">
        <v>0</v>
      </c>
      <c r="K2" s="126"/>
      <c r="L2" s="54"/>
      <c r="M2" s="22"/>
      <c r="N2" s="22"/>
      <c r="O2" s="22"/>
      <c r="P2" s="22"/>
      <c r="Q2" s="22"/>
      <c r="R2" s="135" t="s">
        <v>48</v>
      </c>
      <c r="S2" s="136"/>
      <c r="T2" s="137"/>
      <c r="U2" s="125">
        <v>369125</v>
      </c>
      <c r="V2" s="128"/>
      <c r="W2" s="132"/>
      <c r="Y2" s="127" t="s">
        <v>24</v>
      </c>
      <c r="Z2" s="128"/>
      <c r="AA2" s="76"/>
      <c r="AB2" s="129"/>
      <c r="AC2" s="130"/>
      <c r="AD2" s="131"/>
      <c r="AE2" s="22"/>
      <c r="AF2" s="2"/>
      <c r="AG2" s="125" t="s">
        <v>0</v>
      </c>
      <c r="AH2" s="126"/>
      <c r="AI2" s="54"/>
      <c r="AJ2" s="22"/>
      <c r="AK2" s="22"/>
      <c r="AL2" s="22"/>
      <c r="AM2" s="22"/>
      <c r="AN2" s="22"/>
      <c r="AO2" s="135" t="s">
        <v>48</v>
      </c>
      <c r="AP2" s="136"/>
      <c r="AQ2" s="137"/>
      <c r="AR2" s="125"/>
      <c r="AS2" s="128"/>
      <c r="AT2" s="132"/>
    </row>
    <row r="3" spans="2:46" ht="19.5" customHeight="1" x14ac:dyDescent="0.3">
      <c r="B3" s="127" t="s">
        <v>22</v>
      </c>
      <c r="C3" s="128"/>
      <c r="D3" s="50"/>
      <c r="E3" s="129">
        <v>372434</v>
      </c>
      <c r="F3" s="130"/>
      <c r="G3" s="131"/>
      <c r="H3" s="22"/>
      <c r="I3" s="23"/>
      <c r="J3" s="125" t="s">
        <v>25</v>
      </c>
      <c r="K3" s="126"/>
      <c r="L3" s="125" t="s">
        <v>55</v>
      </c>
      <c r="M3" s="128"/>
      <c r="N3" s="128"/>
      <c r="O3" s="126"/>
      <c r="P3" s="22"/>
      <c r="Q3" s="22"/>
      <c r="R3" s="138"/>
      <c r="S3" s="139"/>
      <c r="T3" s="140"/>
      <c r="U3" s="125"/>
      <c r="V3" s="128"/>
      <c r="W3" s="132"/>
      <c r="Y3" s="127" t="s">
        <v>22</v>
      </c>
      <c r="Z3" s="128"/>
      <c r="AA3" s="79"/>
      <c r="AB3" s="129"/>
      <c r="AC3" s="130"/>
      <c r="AD3" s="131"/>
      <c r="AE3" s="22"/>
      <c r="AF3" s="23"/>
      <c r="AG3" s="125" t="s">
        <v>25</v>
      </c>
      <c r="AH3" s="126"/>
      <c r="AI3" s="125"/>
      <c r="AJ3" s="128"/>
      <c r="AK3" s="128"/>
      <c r="AL3" s="126"/>
      <c r="AM3" s="22"/>
      <c r="AN3" s="22"/>
      <c r="AO3" s="138"/>
      <c r="AP3" s="139"/>
      <c r="AQ3" s="140"/>
      <c r="AR3" s="125"/>
      <c r="AS3" s="128"/>
      <c r="AT3" s="132"/>
    </row>
    <row r="4" spans="2:46" ht="19.5" customHeight="1" x14ac:dyDescent="0.3">
      <c r="B4" s="144" t="s">
        <v>23</v>
      </c>
      <c r="C4" s="137"/>
      <c r="D4" s="50"/>
      <c r="E4" s="135">
        <v>500</v>
      </c>
      <c r="F4" s="136"/>
      <c r="G4" s="137"/>
      <c r="H4" s="22"/>
      <c r="I4" s="24"/>
      <c r="J4" s="133"/>
      <c r="K4" s="133"/>
      <c r="L4" s="133"/>
      <c r="M4" s="133"/>
      <c r="N4" s="133"/>
      <c r="O4" s="133"/>
      <c r="P4" s="25"/>
      <c r="Q4" s="25"/>
      <c r="R4" s="141"/>
      <c r="S4" s="142"/>
      <c r="T4" s="143"/>
      <c r="U4" s="133"/>
      <c r="V4" s="133"/>
      <c r="W4" s="134"/>
      <c r="Y4" s="144" t="s">
        <v>23</v>
      </c>
      <c r="Z4" s="137"/>
      <c r="AA4" s="79"/>
      <c r="AB4" s="135"/>
      <c r="AC4" s="136"/>
      <c r="AD4" s="137"/>
      <c r="AE4" s="22"/>
      <c r="AF4" s="24"/>
      <c r="AG4" s="133"/>
      <c r="AH4" s="133"/>
      <c r="AI4" s="133"/>
      <c r="AJ4" s="133"/>
      <c r="AK4" s="133"/>
      <c r="AL4" s="133"/>
      <c r="AM4" s="25"/>
      <c r="AN4" s="25"/>
      <c r="AO4" s="141"/>
      <c r="AP4" s="142"/>
      <c r="AQ4" s="143"/>
      <c r="AR4" s="133"/>
      <c r="AS4" s="133"/>
      <c r="AT4" s="134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3" t="s">
        <v>51</v>
      </c>
      <c r="C6" s="154"/>
      <c r="D6" s="154"/>
      <c r="E6" s="155"/>
      <c r="F6" s="156"/>
      <c r="G6" s="155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3" t="s">
        <v>51</v>
      </c>
      <c r="Z6" s="154"/>
      <c r="AA6" s="154"/>
      <c r="AB6" s="155"/>
      <c r="AC6" s="156"/>
      <c r="AD6" s="155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0" t="s">
        <v>49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P7" s="25"/>
      <c r="Q7" s="25"/>
      <c r="R7" s="83" t="s">
        <v>53</v>
      </c>
      <c r="S7" s="84"/>
      <c r="T7" s="84"/>
      <c r="U7" s="84"/>
      <c r="V7" s="84"/>
      <c r="W7" s="85"/>
      <c r="Y7" s="160" t="s">
        <v>49</v>
      </c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2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4" t="s">
        <v>58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7"/>
      <c r="P8" s="25"/>
      <c r="Q8" s="25"/>
      <c r="R8" s="86"/>
      <c r="S8" s="87"/>
      <c r="T8" s="87"/>
      <c r="U8" s="87"/>
      <c r="V8" s="87"/>
      <c r="W8" s="88"/>
      <c r="Y8" s="144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5"/>
      <c r="P9" s="55"/>
      <c r="Q9" s="55"/>
      <c r="R9" s="164"/>
      <c r="S9" s="164"/>
      <c r="T9" s="164"/>
      <c r="U9" s="187"/>
      <c r="V9" s="187"/>
      <c r="W9" s="188"/>
      <c r="Y9" s="163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5"/>
      <c r="AM9" s="55"/>
      <c r="AN9" s="55"/>
      <c r="AO9" s="164"/>
      <c r="AP9" s="164"/>
      <c r="AQ9" s="164"/>
      <c r="AR9" s="187"/>
      <c r="AS9" s="187"/>
      <c r="AT9" s="188"/>
    </row>
    <row r="10" spans="2:46" ht="20.25" customHeight="1" x14ac:dyDescent="0.3">
      <c r="B10" s="189" t="s">
        <v>2</v>
      </c>
      <c r="C10" s="149" t="s">
        <v>3</v>
      </c>
      <c r="D10" s="145" t="s">
        <v>4</v>
      </c>
      <c r="E10" s="145" t="s">
        <v>5</v>
      </c>
      <c r="F10" s="149" t="s">
        <v>6</v>
      </c>
      <c r="G10" s="145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5"/>
      <c r="Q10" s="145" t="s">
        <v>18</v>
      </c>
      <c r="R10" s="145" t="s">
        <v>26</v>
      </c>
      <c r="S10" s="145" t="s">
        <v>27</v>
      </c>
      <c r="T10" s="145" t="s">
        <v>21</v>
      </c>
      <c r="U10" s="147" t="s">
        <v>19</v>
      </c>
      <c r="V10" s="149" t="s">
        <v>28</v>
      </c>
      <c r="W10" s="151" t="s">
        <v>29</v>
      </c>
      <c r="Y10" s="189" t="s">
        <v>2</v>
      </c>
      <c r="Z10" s="149" t="s">
        <v>3</v>
      </c>
      <c r="AA10" s="145" t="s">
        <v>4</v>
      </c>
      <c r="AB10" s="145" t="s">
        <v>5</v>
      </c>
      <c r="AC10" s="149" t="s">
        <v>6</v>
      </c>
      <c r="AD10" s="145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5"/>
      <c r="AN10" s="145" t="s">
        <v>18</v>
      </c>
      <c r="AO10" s="145" t="s">
        <v>26</v>
      </c>
      <c r="AP10" s="145" t="s">
        <v>27</v>
      </c>
      <c r="AQ10" s="145" t="s">
        <v>21</v>
      </c>
      <c r="AR10" s="147" t="s">
        <v>19</v>
      </c>
      <c r="AS10" s="149" t="s">
        <v>28</v>
      </c>
      <c r="AT10" s="151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6"/>
      <c r="Q11" s="146"/>
      <c r="R11" s="146"/>
      <c r="S11" s="146"/>
      <c r="T11" s="146"/>
      <c r="U11" s="148"/>
      <c r="V11" s="150"/>
      <c r="W11" s="152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6"/>
      <c r="AN11" s="146"/>
      <c r="AO11" s="146"/>
      <c r="AP11" s="146"/>
      <c r="AQ11" s="146"/>
      <c r="AR11" s="148"/>
      <c r="AS11" s="150"/>
      <c r="AT11" s="152"/>
    </row>
    <row r="12" spans="2:46" ht="15" customHeight="1" x14ac:dyDescent="0.3">
      <c r="B12" s="199" t="s">
        <v>37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7" t="s">
        <v>52</v>
      </c>
      <c r="M12" s="158"/>
      <c r="N12" s="157"/>
      <c r="O12" s="159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7" t="s">
        <v>52</v>
      </c>
      <c r="AJ12" s="158"/>
      <c r="AK12" s="157"/>
      <c r="AL12" s="159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42165</v>
      </c>
      <c r="C13" s="28" t="s">
        <v>56</v>
      </c>
      <c r="D13" s="28"/>
      <c r="E13" s="28">
        <v>0.5</v>
      </c>
      <c r="F13" s="29">
        <v>2</v>
      </c>
      <c r="G13" s="30">
        <v>8</v>
      </c>
      <c r="H13" s="4" t="e">
        <f>IF(G13="","",(IF(#REF!=0,"",(#REF!*G13*#REF!))))</f>
        <v>#REF!</v>
      </c>
      <c r="I13" s="5">
        <f t="shared" ref="I13:I50" si="0">IF(G13="","",(SUM(E13+F13+Q13)))</f>
        <v>2.5</v>
      </c>
      <c r="J13" s="6">
        <f>SUM(G$12:G13)</f>
        <v>8</v>
      </c>
      <c r="K13" s="6">
        <f>E$4-J13</f>
        <v>492</v>
      </c>
      <c r="L13" s="7">
        <f t="shared" ref="L13:L50" si="1">IF(G13="",0,$T$12*(I13-F13-Q13))</f>
        <v>0</v>
      </c>
      <c r="M13" s="4">
        <f>G13</f>
        <v>8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2"/>
      <c r="U13" s="173"/>
      <c r="V13" s="173"/>
      <c r="W13" s="174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2"/>
      <c r="AR13" s="173"/>
      <c r="AS13" s="173"/>
      <c r="AT13" s="174"/>
    </row>
    <row r="14" spans="2:46" ht="15" customHeight="1" x14ac:dyDescent="0.3">
      <c r="B14" s="27">
        <v>42166</v>
      </c>
      <c r="C14" s="28" t="s">
        <v>57</v>
      </c>
      <c r="D14" s="28"/>
      <c r="E14" s="28">
        <v>6.5</v>
      </c>
      <c r="F14" s="32">
        <v>0</v>
      </c>
      <c r="G14" s="30">
        <v>86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94</v>
      </c>
      <c r="K14" s="6">
        <f>E$4-J14</f>
        <v>406</v>
      </c>
      <c r="L14" s="7">
        <f t="shared" si="1"/>
        <v>0</v>
      </c>
      <c r="M14" s="4">
        <f t="shared" ref="M14:M50" si="4">G14</f>
        <v>86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2"/>
      <c r="U14" s="173"/>
      <c r="V14" s="173"/>
      <c r="W14" s="174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2"/>
      <c r="AR14" s="173"/>
      <c r="AS14" s="173"/>
      <c r="AT14" s="174"/>
    </row>
    <row r="15" spans="2:46" ht="15" customHeight="1" x14ac:dyDescent="0.3">
      <c r="B15" s="27">
        <v>42167</v>
      </c>
      <c r="C15" s="28" t="s">
        <v>57</v>
      </c>
      <c r="D15" s="28"/>
      <c r="E15" s="28">
        <v>7</v>
      </c>
      <c r="F15" s="32">
        <v>0</v>
      </c>
      <c r="G15" s="30">
        <v>115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209</v>
      </c>
      <c r="K15" s="6">
        <f>E$4-J15</f>
        <v>291</v>
      </c>
      <c r="L15" s="7">
        <f t="shared" si="1"/>
        <v>0</v>
      </c>
      <c r="M15" s="4">
        <f t="shared" si="4"/>
        <v>115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7"/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7"/>
      <c r="AR15" s="178"/>
      <c r="AS15" s="178"/>
      <c r="AT15" s="179"/>
    </row>
    <row r="16" spans="2:46" ht="15" customHeight="1" x14ac:dyDescent="0.3">
      <c r="B16" s="9">
        <v>42170</v>
      </c>
      <c r="C16" s="33" t="s">
        <v>57</v>
      </c>
      <c r="D16" s="48"/>
      <c r="E16" s="48">
        <v>7</v>
      </c>
      <c r="F16" s="10">
        <v>0</v>
      </c>
      <c r="G16" s="11">
        <v>92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301</v>
      </c>
      <c r="K16" s="6">
        <f t="shared" ref="K16:K50" si="8">E$4-J16</f>
        <v>199</v>
      </c>
      <c r="L16" s="7">
        <f t="shared" si="1"/>
        <v>0</v>
      </c>
      <c r="M16" s="4">
        <f t="shared" si="4"/>
        <v>92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2"/>
      <c r="U16" s="173"/>
      <c r="V16" s="173"/>
      <c r="W16" s="174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2"/>
      <c r="AR16" s="173"/>
      <c r="AS16" s="173"/>
      <c r="AT16" s="174"/>
    </row>
    <row r="17" spans="2:46" ht="15" customHeight="1" x14ac:dyDescent="0.3">
      <c r="B17" s="9">
        <v>42170</v>
      </c>
      <c r="C17" s="34" t="s">
        <v>59</v>
      </c>
      <c r="D17" s="48"/>
      <c r="E17" s="48">
        <v>3</v>
      </c>
      <c r="F17" s="10">
        <v>0</v>
      </c>
      <c r="G17" s="11">
        <v>34</v>
      </c>
      <c r="H17" s="4" t="e">
        <f>IF(G17="","",(IF(#REF!=0,"",(#REF!*G17*#REF!))))</f>
        <v>#REF!</v>
      </c>
      <c r="I17" s="5">
        <f t="shared" si="0"/>
        <v>3</v>
      </c>
      <c r="J17" s="6">
        <f>SUM(G$12:G17)</f>
        <v>335</v>
      </c>
      <c r="K17" s="6">
        <f t="shared" si="8"/>
        <v>165</v>
      </c>
      <c r="L17" s="7">
        <f t="shared" si="1"/>
        <v>0</v>
      </c>
      <c r="M17" s="4">
        <f t="shared" si="4"/>
        <v>34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2"/>
      <c r="U17" s="173"/>
      <c r="V17" s="173"/>
      <c r="W17" s="174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2"/>
      <c r="AR17" s="173"/>
      <c r="AS17" s="173"/>
      <c r="AT17" s="174"/>
    </row>
    <row r="18" spans="2:46" ht="15" customHeight="1" x14ac:dyDescent="0.3">
      <c r="B18" s="9">
        <v>42171</v>
      </c>
      <c r="C18" s="49" t="s">
        <v>57</v>
      </c>
      <c r="D18" s="48"/>
      <c r="E18" s="48">
        <v>2.5</v>
      </c>
      <c r="F18" s="10">
        <v>0</v>
      </c>
      <c r="G18" s="11">
        <v>31</v>
      </c>
      <c r="H18" s="4" t="e">
        <f>IF(G18="","",(IF(#REF!=0,"",(#REF!*G18*#REF!))))</f>
        <v>#REF!</v>
      </c>
      <c r="I18" s="5">
        <f t="shared" si="0"/>
        <v>2.5</v>
      </c>
      <c r="J18" s="6">
        <f>SUM(G$12:G18)</f>
        <v>366</v>
      </c>
      <c r="K18" s="6">
        <f t="shared" si="8"/>
        <v>134</v>
      </c>
      <c r="L18" s="7">
        <f t="shared" si="1"/>
        <v>0</v>
      </c>
      <c r="M18" s="4">
        <f t="shared" si="4"/>
        <v>31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180" t="s">
        <v>60</v>
      </c>
      <c r="U18" s="181"/>
      <c r="V18" s="181"/>
      <c r="W18" s="182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366</v>
      </c>
      <c r="K19" s="6">
        <f t="shared" ref="K19:K45" si="11">E$4-J19</f>
        <v>134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366</v>
      </c>
      <c r="K20" s="6">
        <f t="shared" si="11"/>
        <v>134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366</v>
      </c>
      <c r="K21" s="6">
        <f t="shared" si="11"/>
        <v>134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366</v>
      </c>
      <c r="K22" s="6">
        <f t="shared" si="11"/>
        <v>134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366</v>
      </c>
      <c r="K23" s="6">
        <f t="shared" si="11"/>
        <v>134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366</v>
      </c>
      <c r="K24" s="6">
        <f t="shared" si="11"/>
        <v>134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366</v>
      </c>
      <c r="K25" s="6">
        <f t="shared" si="11"/>
        <v>134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366</v>
      </c>
      <c r="K26" s="6">
        <f t="shared" si="11"/>
        <v>134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366</v>
      </c>
      <c r="K27" s="6">
        <f t="shared" si="11"/>
        <v>134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366</v>
      </c>
      <c r="K28" s="6">
        <f t="shared" si="11"/>
        <v>134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366</v>
      </c>
      <c r="K29" s="6">
        <f t="shared" si="11"/>
        <v>134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366</v>
      </c>
      <c r="K30" s="6">
        <f t="shared" si="11"/>
        <v>134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366</v>
      </c>
      <c r="K31" s="6">
        <f t="shared" si="11"/>
        <v>134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366</v>
      </c>
      <c r="K32" s="6">
        <f t="shared" si="11"/>
        <v>134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366</v>
      </c>
      <c r="K33" s="6">
        <f t="shared" si="11"/>
        <v>134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366</v>
      </c>
      <c r="K34" s="6">
        <f t="shared" si="11"/>
        <v>134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366</v>
      </c>
      <c r="K35" s="6">
        <f t="shared" ref="K35:K41" si="17">E$4-J35</f>
        <v>134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366</v>
      </c>
      <c r="K36" s="6">
        <f t="shared" si="17"/>
        <v>134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366</v>
      </c>
      <c r="K37" s="6">
        <f t="shared" si="17"/>
        <v>134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366</v>
      </c>
      <c r="K38" s="6">
        <f t="shared" si="17"/>
        <v>134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366</v>
      </c>
      <c r="K39" s="6">
        <f t="shared" si="17"/>
        <v>134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366</v>
      </c>
      <c r="K40" s="6">
        <f t="shared" si="17"/>
        <v>134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366</v>
      </c>
      <c r="K41" s="6">
        <f t="shared" si="17"/>
        <v>134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366</v>
      </c>
      <c r="K42" s="6">
        <f t="shared" si="11"/>
        <v>134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366</v>
      </c>
      <c r="K43" s="6">
        <f t="shared" si="11"/>
        <v>134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366</v>
      </c>
      <c r="K44" s="6">
        <f t="shared" si="11"/>
        <v>134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366</v>
      </c>
      <c r="K45" s="6">
        <f t="shared" si="11"/>
        <v>134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366</v>
      </c>
      <c r="K46" s="6">
        <f t="shared" ref="K46:K49" si="23">E$4-J46</f>
        <v>134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366</v>
      </c>
      <c r="K47" s="6">
        <f t="shared" si="23"/>
        <v>134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366</v>
      </c>
      <c r="K48" s="6">
        <f t="shared" si="23"/>
        <v>134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366</v>
      </c>
      <c r="K49" s="6">
        <f t="shared" si="23"/>
        <v>134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366</v>
      </c>
      <c r="K50" s="6">
        <f t="shared" si="8"/>
        <v>134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26.5</v>
      </c>
      <c r="F51" s="56">
        <f>SUM(F13:F50)</f>
        <v>2</v>
      </c>
      <c r="G51" s="56">
        <f>SUM(G13:G50)</f>
        <v>366</v>
      </c>
      <c r="H51" s="57"/>
      <c r="I51" s="56">
        <f>SUM(I13:I50)</f>
        <v>28.5</v>
      </c>
      <c r="J51" s="58">
        <f>J50</f>
        <v>366</v>
      </c>
      <c r="K51" s="58">
        <f>K50</f>
        <v>134</v>
      </c>
      <c r="L51" s="59">
        <f>SUM(L13:L50)</f>
        <v>0</v>
      </c>
      <c r="M51" s="57">
        <f>SUM(M13:M50)</f>
        <v>366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38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1" t="s">
        <v>13</v>
      </c>
      <c r="U54" s="121"/>
      <c r="V54" s="121" t="s">
        <v>12</v>
      </c>
      <c r="W54" s="122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1" t="s">
        <v>13</v>
      </c>
      <c r="AR54" s="121"/>
      <c r="AS54" s="121" t="s">
        <v>12</v>
      </c>
      <c r="AT54" s="122"/>
    </row>
    <row r="55" spans="2:46" ht="18" customHeight="1" x14ac:dyDescent="0.3">
      <c r="B55" s="97" t="s">
        <v>40</v>
      </c>
      <c r="C55" s="98"/>
      <c r="D55" s="98"/>
      <c r="E55" s="98"/>
      <c r="F55" s="119">
        <v>343</v>
      </c>
      <c r="G55" s="120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3"/>
      <c r="N55" s="120"/>
      <c r="O55" s="183"/>
      <c r="P55" s="116"/>
      <c r="Q55" s="116"/>
      <c r="R55" s="117"/>
      <c r="S55" s="116"/>
      <c r="T55" s="117"/>
      <c r="U55" s="116"/>
      <c r="V55" s="117"/>
      <c r="W55" s="118"/>
      <c r="Y55" s="97" t="s">
        <v>40</v>
      </c>
      <c r="Z55" s="98"/>
      <c r="AA55" s="98"/>
      <c r="AB55" s="98"/>
      <c r="AC55" s="119" t="s">
        <v>41</v>
      </c>
      <c r="AD55" s="120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9"/>
      <c r="AK55" s="120"/>
      <c r="AL55" s="183"/>
      <c r="AM55" s="116"/>
      <c r="AN55" s="116"/>
      <c r="AO55" s="116"/>
      <c r="AP55" s="116"/>
      <c r="AQ55" s="116"/>
      <c r="AR55" s="116"/>
      <c r="AS55" s="116"/>
      <c r="AT55" s="118"/>
    </row>
    <row r="56" spans="2:46" ht="18" customHeight="1" x14ac:dyDescent="0.3">
      <c r="B56" s="97" t="s">
        <v>43</v>
      </c>
      <c r="C56" s="98"/>
      <c r="D56" s="98"/>
      <c r="E56" s="98"/>
      <c r="F56" s="119">
        <f>SUM(S23+S37+S51)</f>
        <v>0</v>
      </c>
      <c r="G56" s="120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9"/>
      <c r="N56" s="120"/>
      <c r="O56" s="116"/>
      <c r="P56" s="116"/>
      <c r="Q56" s="116"/>
      <c r="R56" s="116"/>
      <c r="S56" s="116"/>
      <c r="T56" s="116"/>
      <c r="U56" s="116"/>
      <c r="V56" s="116"/>
      <c r="W56" s="118"/>
      <c r="Y56" s="97" t="s">
        <v>43</v>
      </c>
      <c r="Z56" s="98"/>
      <c r="AA56" s="98"/>
      <c r="AB56" s="98"/>
      <c r="AC56" s="119">
        <f>SUM(AP23+AP37+AP51)</f>
        <v>0</v>
      </c>
      <c r="AD56" s="120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9"/>
      <c r="AK56" s="120"/>
      <c r="AL56" s="116"/>
      <c r="AM56" s="116"/>
      <c r="AN56" s="116"/>
      <c r="AO56" s="116"/>
      <c r="AP56" s="116"/>
      <c r="AQ56" s="116"/>
      <c r="AR56" s="116"/>
      <c r="AS56" s="116"/>
      <c r="AT56" s="118"/>
    </row>
    <row r="57" spans="2:46" ht="18" customHeight="1" x14ac:dyDescent="0.3">
      <c r="B57" s="97" t="s">
        <v>44</v>
      </c>
      <c r="C57" s="98"/>
      <c r="D57" s="98"/>
      <c r="E57" s="98"/>
      <c r="F57" s="119">
        <v>0</v>
      </c>
      <c r="G57" s="120"/>
      <c r="H57" s="2"/>
      <c r="I57" s="39">
        <v>3</v>
      </c>
      <c r="J57" s="175" t="s">
        <v>45</v>
      </c>
      <c r="K57" s="176"/>
      <c r="L57" s="40">
        <f>SUMIF($R$13:$R$50,3,$Q$13:$Q$50)</f>
        <v>0</v>
      </c>
      <c r="M57" s="119"/>
      <c r="N57" s="120"/>
      <c r="O57" s="116"/>
      <c r="P57" s="116"/>
      <c r="Q57" s="116"/>
      <c r="R57" s="116"/>
      <c r="S57" s="116"/>
      <c r="T57" s="116"/>
      <c r="U57" s="116"/>
      <c r="V57" s="116"/>
      <c r="W57" s="118"/>
      <c r="Y57" s="97" t="s">
        <v>44</v>
      </c>
      <c r="Z57" s="98"/>
      <c r="AA57" s="98"/>
      <c r="AB57" s="98"/>
      <c r="AC57" s="119">
        <v>0</v>
      </c>
      <c r="AD57" s="120"/>
      <c r="AE57" s="2"/>
      <c r="AF57" s="39">
        <v>3</v>
      </c>
      <c r="AG57" s="175" t="s">
        <v>45</v>
      </c>
      <c r="AH57" s="176"/>
      <c r="AI57" s="40">
        <f>SUMIF($R$13:$R$50,3,$Q$13:$Q$50)</f>
        <v>0</v>
      </c>
      <c r="AJ57" s="119"/>
      <c r="AK57" s="120"/>
      <c r="AL57" s="116"/>
      <c r="AM57" s="116"/>
      <c r="AN57" s="116"/>
      <c r="AO57" s="116"/>
      <c r="AP57" s="116"/>
      <c r="AQ57" s="116"/>
      <c r="AR57" s="116"/>
      <c r="AS57" s="116"/>
      <c r="AT57" s="118"/>
    </row>
    <row r="58" spans="2:46" ht="18" customHeight="1" x14ac:dyDescent="0.3">
      <c r="B58" s="108" t="s">
        <v>46</v>
      </c>
      <c r="C58" s="109"/>
      <c r="D58" s="109"/>
      <c r="E58" s="109"/>
      <c r="F58" s="119">
        <v>0</v>
      </c>
      <c r="G58" s="120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9"/>
      <c r="N58" s="120"/>
      <c r="O58" s="116"/>
      <c r="P58" s="116"/>
      <c r="Q58" s="116"/>
      <c r="R58" s="116"/>
      <c r="S58" s="116"/>
      <c r="T58" s="116"/>
      <c r="U58" s="116"/>
      <c r="V58" s="116"/>
      <c r="W58" s="118"/>
      <c r="Y58" s="108" t="s">
        <v>46</v>
      </c>
      <c r="Z58" s="109"/>
      <c r="AA58" s="109"/>
      <c r="AB58" s="109"/>
      <c r="AC58" s="119">
        <v>0</v>
      </c>
      <c r="AD58" s="120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9"/>
      <c r="AK58" s="120"/>
      <c r="AL58" s="116"/>
      <c r="AM58" s="116"/>
      <c r="AN58" s="116"/>
      <c r="AO58" s="116"/>
      <c r="AP58" s="116"/>
      <c r="AQ58" s="116"/>
      <c r="AR58" s="116"/>
      <c r="AS58" s="116"/>
      <c r="AT58" s="118"/>
    </row>
    <row r="59" spans="2:46" ht="15.75" customHeight="1" thickBot="1" x14ac:dyDescent="0.35">
      <c r="B59" s="166" t="s">
        <v>47</v>
      </c>
      <c r="C59" s="167"/>
      <c r="D59" s="167"/>
      <c r="E59" s="167"/>
      <c r="F59" s="168">
        <f>J51</f>
        <v>366</v>
      </c>
      <c r="G59" s="169"/>
      <c r="H59" s="18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1"/>
      <c r="Y59" s="166" t="s">
        <v>47</v>
      </c>
      <c r="Z59" s="167"/>
      <c r="AA59" s="167"/>
      <c r="AB59" s="167"/>
      <c r="AC59" s="168">
        <f>AG51</f>
        <v>0</v>
      </c>
      <c r="AD59" s="169"/>
      <c r="AE59" s="18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1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2015-05-28T18:36:35Z</cp:lastPrinted>
  <dcterms:created xsi:type="dcterms:W3CDTF">2014-06-10T19:48:08Z</dcterms:created>
  <dcterms:modified xsi:type="dcterms:W3CDTF">2015-07-09T20:16:06Z</dcterms:modified>
</cp:coreProperties>
</file>