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25725"/>
</workbook>
</file>

<file path=xl/calcChain.xml><?xml version="1.0" encoding="utf-8"?>
<calcChain xmlns="http://schemas.openxmlformats.org/spreadsheetml/2006/main">
  <c r="AI58" i="1"/>
  <c r="AI57"/>
  <c r="AI56"/>
  <c r="AC56"/>
  <c r="AI55"/>
  <c r="AP51"/>
  <c r="AN51"/>
  <c r="AD51"/>
  <c r="AC51"/>
  <c r="AB51"/>
  <c r="AK50"/>
  <c r="AJ50"/>
  <c r="AI50"/>
  <c r="AG50"/>
  <c r="AG51" s="1"/>
  <c r="AC59" s="1"/>
  <c r="AF50"/>
  <c r="AE50"/>
  <c r="AJ49"/>
  <c r="AI49"/>
  <c r="AK49" s="1"/>
  <c r="AH49"/>
  <c r="AG49"/>
  <c r="AF49"/>
  <c r="AJ48"/>
  <c r="AI48"/>
  <c r="AK48" s="1"/>
  <c r="AG48"/>
  <c r="AH48" s="1"/>
  <c r="AF48"/>
  <c r="AK47"/>
  <c r="AJ47"/>
  <c r="AI47"/>
  <c r="AG47"/>
  <c r="AH47" s="1"/>
  <c r="AF47"/>
  <c r="AJ46"/>
  <c r="AI46"/>
  <c r="AK46" s="1"/>
  <c r="AH46"/>
  <c r="AG46"/>
  <c r="AF46"/>
  <c r="AK45"/>
  <c r="AJ45"/>
  <c r="AI45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H41"/>
  <c r="AG41"/>
  <c r="AF41"/>
  <c r="AJ40"/>
  <c r="AI40"/>
  <c r="AK40" s="1"/>
  <c r="AG40"/>
  <c r="AH40" s="1"/>
  <c r="AF40"/>
  <c r="AK39"/>
  <c r="AJ39"/>
  <c r="AI39"/>
  <c r="AG39"/>
  <c r="AH39" s="1"/>
  <c r="AF39"/>
  <c r="AJ38"/>
  <c r="AI38"/>
  <c r="AK38" s="1"/>
  <c r="AH38"/>
  <c r="AG38"/>
  <c r="AF38"/>
  <c r="AK37"/>
  <c r="AJ37"/>
  <c r="AI37"/>
  <c r="AG37"/>
  <c r="AH37" s="1"/>
  <c r="AF37"/>
  <c r="AJ36"/>
  <c r="AI36"/>
  <c r="AK36" s="1"/>
  <c r="AG36"/>
  <c r="AH36" s="1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H33"/>
  <c r="AG33"/>
  <c r="AF33"/>
  <c r="AJ32"/>
  <c r="AI32"/>
  <c r="AK32" s="1"/>
  <c r="AG32"/>
  <c r="AH32" s="1"/>
  <c r="AF32"/>
  <c r="AK31"/>
  <c r="AJ31"/>
  <c r="AI31"/>
  <c r="AG31"/>
  <c r="AH31" s="1"/>
  <c r="AF31"/>
  <c r="AJ30"/>
  <c r="AI30"/>
  <c r="AK30" s="1"/>
  <c r="AH30"/>
  <c r="AG30"/>
  <c r="AF30"/>
  <c r="AK29"/>
  <c r="AJ29"/>
  <c r="AI29"/>
  <c r="AG29"/>
  <c r="AH29" s="1"/>
  <c r="AF29"/>
  <c r="AJ28"/>
  <c r="AI28"/>
  <c r="AK28" s="1"/>
  <c r="AG28"/>
  <c r="AH28" s="1"/>
  <c r="AF28"/>
  <c r="AJ27"/>
  <c r="AI27"/>
  <c r="AK27" s="1"/>
  <c r="AG27"/>
  <c r="AH27" s="1"/>
  <c r="AF27"/>
  <c r="AJ26"/>
  <c r="AI26"/>
  <c r="AK26" s="1"/>
  <c r="AG26"/>
  <c r="AH26" s="1"/>
  <c r="AF26"/>
  <c r="AJ25"/>
  <c r="AI25"/>
  <c r="AK25" s="1"/>
  <c r="AH25"/>
  <c r="AG25"/>
  <c r="AF25"/>
  <c r="AJ24"/>
  <c r="AI24"/>
  <c r="AK24" s="1"/>
  <c r="AH24"/>
  <c r="AG24"/>
  <c r="AF24"/>
  <c r="AK23"/>
  <c r="AJ23"/>
  <c r="AI23"/>
  <c r="AG23"/>
  <c r="AH23" s="1"/>
  <c r="AF23"/>
  <c r="AJ22"/>
  <c r="AI22"/>
  <c r="AK22" s="1"/>
  <c r="AH22"/>
  <c r="AG22"/>
  <c r="AF22"/>
  <c r="AK21"/>
  <c r="AJ21"/>
  <c r="AI21"/>
  <c r="AG21"/>
  <c r="AH21" s="1"/>
  <c r="AF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E18"/>
  <c r="AJ17"/>
  <c r="AI17"/>
  <c r="AK17" s="1"/>
  <c r="AG17"/>
  <c r="AH17" s="1"/>
  <c r="AF17"/>
  <c r="AE17"/>
  <c r="AK16"/>
  <c r="AJ16"/>
  <c r="AI16"/>
  <c r="AG16"/>
  <c r="AH16" s="1"/>
  <c r="AF16"/>
  <c r="AE16"/>
  <c r="AJ15"/>
  <c r="AI15"/>
  <c r="AK15" s="1"/>
  <c r="AG15"/>
  <c r="AH15" s="1"/>
  <c r="AF15"/>
  <c r="AE15"/>
  <c r="AJ14"/>
  <c r="AJ51" s="1"/>
  <c r="AI14"/>
  <c r="AK14" s="1"/>
  <c r="AG14"/>
  <c r="AH14" s="1"/>
  <c r="AF14"/>
  <c r="AF51" s="1"/>
  <c r="AE14"/>
  <c r="AJ13"/>
  <c r="AI13"/>
  <c r="AI51" s="1"/>
  <c r="AK51" s="1"/>
  <c r="AG13"/>
  <c r="AH13" s="1"/>
  <c r="AF13"/>
  <c r="AE13"/>
  <c r="AS12"/>
  <c r="AT12" s="1"/>
  <c r="AH12"/>
  <c r="AK13" l="1"/>
  <c r="AH50"/>
  <c r="AH51" s="1"/>
  <c r="E51"/>
  <c r="S51"/>
  <c r="Q51"/>
  <c r="G51"/>
  <c r="F51"/>
  <c r="L58"/>
  <c r="L57"/>
  <c r="L56"/>
  <c r="L55"/>
  <c r="F56" l="1"/>
  <c r="I35"/>
  <c r="L35" s="1"/>
  <c r="N35" s="1"/>
  <c r="J35"/>
  <c r="K35" s="1"/>
  <c r="M35"/>
  <c r="I36"/>
  <c r="L36" s="1"/>
  <c r="N36" s="1"/>
  <c r="J36"/>
  <c r="K36" s="1"/>
  <c r="M36"/>
  <c r="I37"/>
  <c r="J37"/>
  <c r="K37" s="1"/>
  <c r="L37"/>
  <c r="M37"/>
  <c r="I38"/>
  <c r="L38" s="1"/>
  <c r="N38" s="1"/>
  <c r="J38"/>
  <c r="K38" s="1"/>
  <c r="M38"/>
  <c r="I39"/>
  <c r="J39"/>
  <c r="K39" s="1"/>
  <c r="L39"/>
  <c r="N39" s="1"/>
  <c r="M39"/>
  <c r="I40"/>
  <c r="L40" s="1"/>
  <c r="N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N47" s="1"/>
  <c r="I48"/>
  <c r="L48" s="1"/>
  <c r="N48" s="1"/>
  <c r="I49"/>
  <c r="L49" s="1"/>
  <c r="J46"/>
  <c r="K46" s="1"/>
  <c r="M46"/>
  <c r="J47"/>
  <c r="K47" s="1"/>
  <c r="M47"/>
  <c r="J48"/>
  <c r="K48" s="1"/>
  <c r="M48"/>
  <c r="J49"/>
  <c r="K49" s="1"/>
  <c r="M49"/>
  <c r="N41" l="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N24" s="1"/>
  <c r="M24"/>
  <c r="J25"/>
  <c r="K25" s="1"/>
  <c r="L25"/>
  <c r="M25"/>
  <c r="J26"/>
  <c r="K26" s="1"/>
  <c r="L26"/>
  <c r="M26"/>
  <c r="J27"/>
  <c r="K27" s="1"/>
  <c r="L27"/>
  <c r="M27"/>
  <c r="J28"/>
  <c r="K28" s="1"/>
  <c r="L28"/>
  <c r="N28" s="1"/>
  <c r="M28"/>
  <c r="J29"/>
  <c r="K29" s="1"/>
  <c r="L29"/>
  <c r="M29"/>
  <c r="J30"/>
  <c r="K30" s="1"/>
  <c r="L30"/>
  <c r="M30"/>
  <c r="J31"/>
  <c r="K31" s="1"/>
  <c r="L31"/>
  <c r="M31"/>
  <c r="J32"/>
  <c r="K32" s="1"/>
  <c r="L32"/>
  <c r="N32" s="1"/>
  <c r="M32"/>
  <c r="J33"/>
  <c r="K33" s="1"/>
  <c r="L33"/>
  <c r="M33"/>
  <c r="J34"/>
  <c r="K34" s="1"/>
  <c r="L34"/>
  <c r="M34"/>
  <c r="J42"/>
  <c r="K42" s="1"/>
  <c r="L42"/>
  <c r="M42"/>
  <c r="J43"/>
  <c r="K43" s="1"/>
  <c r="L43"/>
  <c r="N43" s="1"/>
  <c r="M43"/>
  <c r="J44"/>
  <c r="K44" s="1"/>
  <c r="L44"/>
  <c r="M44"/>
  <c r="J45"/>
  <c r="K45" s="1"/>
  <c r="L45"/>
  <c r="M45"/>
  <c r="J14"/>
  <c r="K14" s="1"/>
  <c r="M14"/>
  <c r="N20" l="1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<sst xmlns="http://schemas.openxmlformats.org/spreadsheetml/2006/main" count="121" uniqueCount="66">
  <si>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</si>
  <si>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</si>
  <si>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</si>
  <si>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</si>
  <si>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</si>
  <si>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</si>
  <si>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</si>
  <si>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</si>
  <si>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</si>
  <si>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</si>
  <si>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</si>
  <si>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</si>
  <si>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</si>
  <si>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</si>
  <si>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</si>
  <si>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</si>
  <si>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</si>
  <si>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</si>
  <si>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</si>
  <si>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</si>
  <si>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</si>
  <si>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</si>
  <si>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</si>
  <si>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</si>
  <si>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</si>
  <si>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</si>
  <si>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</si>
  <si>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</si>
  <si>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</si>
  <si>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</si>
  <si>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</si>
  <si>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</si>
  <si>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</si>
  <si>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</si>
  <si>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</si>
  <si>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</si>
  <si>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</si>
  <si>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</si>
  <si>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</si>
  <si>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</si>
  <si>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</si>
  <si>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</si>
  <si>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</si>
  <si>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</si>
  <si>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</si>
  <si>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</si>
  <si>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</si>
  <si>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</si>
  <si>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</si>
  <si>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</si>
  <si>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</si>
  <si>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</si>
  <si>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</si>
  <si>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</si>
  <si>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C75750001-10</t>
  </si>
  <si>
    <t>C7575001-20</t>
  </si>
  <si>
    <t>Machine #  CHUCKER</t>
  </si>
  <si>
    <t>E</t>
  </si>
  <si>
    <t>BJ</t>
  </si>
  <si>
    <t>130am</t>
  </si>
  <si>
    <t>yes</t>
  </si>
  <si>
    <t>J</t>
  </si>
  <si>
    <t>JO</t>
  </si>
  <si>
    <t>BA</t>
  </si>
  <si>
    <t>JOB OUT</t>
  </si>
  <si>
    <t>NO PARTS AT MACH-MR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</si>
</sst>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8" sqref="B18"/>
    </sheetView>
  </sheetViews>
  <sheetFormatPr defaultColWidth="9.140625"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4" t="s">
        <v>50</v>
      </c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52"/>
      <c r="W1" s="21"/>
      <c r="Y1" s="20"/>
      <c r="Z1" s="124" t="s">
        <v>50</v>
      </c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77"/>
      <c r="AT1" s="21"/>
    </row>
    <row r="2" spans="2:46" ht="19.5" customHeight="1">
      <c r="B2" s="127" t="s">
        <v>24</v>
      </c>
      <c r="C2" s="128"/>
      <c r="D2" s="51"/>
      <c r="E2" s="129" t="s">
        <v>54</v>
      </c>
      <c r="F2" s="130"/>
      <c r="G2" s="131"/>
      <c r="H2" s="22"/>
      <c r="I2" s="2"/>
      <c r="J2" s="125" t="s">
        <v>0</v>
      </c>
      <c r="K2" s="126"/>
      <c r="L2" s="54" t="s">
        <v>57</v>
      </c>
      <c r="M2" s="22"/>
      <c r="N2" s="22"/>
      <c r="O2" s="22"/>
      <c r="P2" s="22"/>
      <c r="Q2" s="22"/>
      <c r="R2" s="135" t="s">
        <v>48</v>
      </c>
      <c r="S2" s="136"/>
      <c r="T2" s="137"/>
      <c r="U2" s="125"/>
      <c r="V2" s="128"/>
      <c r="W2" s="132"/>
      <c r="Y2" s="127" t="s">
        <v>24</v>
      </c>
      <c r="Z2" s="128"/>
      <c r="AA2" s="76"/>
      <c r="AB2" s="129"/>
      <c r="AC2" s="130"/>
      <c r="AD2" s="131"/>
      <c r="AE2" s="22"/>
      <c r="AF2" s="2"/>
      <c r="AG2" s="125" t="s">
        <v>0</v>
      </c>
      <c r="AH2" s="126"/>
      <c r="AI2" s="54"/>
      <c r="AJ2" s="22"/>
      <c r="AK2" s="22"/>
      <c r="AL2" s="22"/>
      <c r="AM2" s="22"/>
      <c r="AN2" s="22"/>
      <c r="AO2" s="135" t="s">
        <v>48</v>
      </c>
      <c r="AP2" s="136"/>
      <c r="AQ2" s="137"/>
      <c r="AR2" s="125"/>
      <c r="AS2" s="128"/>
      <c r="AT2" s="132"/>
    </row>
    <row r="3" spans="2:46" ht="19.5" customHeight="1">
      <c r="B3" s="127" t="s">
        <v>22</v>
      </c>
      <c r="C3" s="128"/>
      <c r="D3" s="50"/>
      <c r="E3" s="129">
        <v>380415</v>
      </c>
      <c r="F3" s="130"/>
      <c r="G3" s="131"/>
      <c r="H3" s="22"/>
      <c r="I3" s="23"/>
      <c r="J3" s="125" t="s">
        <v>25</v>
      </c>
      <c r="K3" s="126"/>
      <c r="L3" s="125" t="s">
        <v>55</v>
      </c>
      <c r="M3" s="128"/>
      <c r="N3" s="128"/>
      <c r="O3" s="126"/>
      <c r="P3" s="22"/>
      <c r="Q3" s="22"/>
      <c r="R3" s="138"/>
      <c r="S3" s="139"/>
      <c r="T3" s="140"/>
      <c r="U3" s="125"/>
      <c r="V3" s="128"/>
      <c r="W3" s="132"/>
      <c r="Y3" s="127" t="s">
        <v>22</v>
      </c>
      <c r="Z3" s="128"/>
      <c r="AA3" s="79"/>
      <c r="AB3" s="129"/>
      <c r="AC3" s="130"/>
      <c r="AD3" s="131"/>
      <c r="AE3" s="22"/>
      <c r="AF3" s="23"/>
      <c r="AG3" s="125" t="s">
        <v>25</v>
      </c>
      <c r="AH3" s="126"/>
      <c r="AI3" s="125"/>
      <c r="AJ3" s="128"/>
      <c r="AK3" s="128"/>
      <c r="AL3" s="126"/>
      <c r="AM3" s="22"/>
      <c r="AN3" s="22"/>
      <c r="AO3" s="138"/>
      <c r="AP3" s="139"/>
      <c r="AQ3" s="140"/>
      <c r="AR3" s="125"/>
      <c r="AS3" s="128"/>
      <c r="AT3" s="132"/>
    </row>
    <row r="4" spans="2:46" ht="19.5" customHeight="1">
      <c r="B4" s="144" t="s">
        <v>23</v>
      </c>
      <c r="C4" s="137"/>
      <c r="D4" s="50"/>
      <c r="E4" s="135">
        <v>100</v>
      </c>
      <c r="F4" s="136"/>
      <c r="G4" s="137"/>
      <c r="H4" s="22"/>
      <c r="I4" s="24"/>
      <c r="J4" s="133"/>
      <c r="K4" s="133"/>
      <c r="L4" s="133"/>
      <c r="M4" s="133"/>
      <c r="N4" s="133"/>
      <c r="O4" s="133"/>
      <c r="P4" s="25"/>
      <c r="Q4" s="25"/>
      <c r="R4" s="141"/>
      <c r="S4" s="142"/>
      <c r="T4" s="143"/>
      <c r="U4" s="133"/>
      <c r="V4" s="133"/>
      <c r="W4" s="134"/>
      <c r="Y4" s="144" t="s">
        <v>23</v>
      </c>
      <c r="Z4" s="137"/>
      <c r="AA4" s="79"/>
      <c r="AB4" s="135"/>
      <c r="AC4" s="136"/>
      <c r="AD4" s="137"/>
      <c r="AE4" s="22"/>
      <c r="AF4" s="24"/>
      <c r="AG4" s="133"/>
      <c r="AH4" s="133"/>
      <c r="AI4" s="133"/>
      <c r="AJ4" s="133"/>
      <c r="AK4" s="133"/>
      <c r="AL4" s="133"/>
      <c r="AM4" s="25"/>
      <c r="AN4" s="25"/>
      <c r="AO4" s="141"/>
      <c r="AP4" s="142"/>
      <c r="AQ4" s="143"/>
      <c r="AR4" s="133"/>
      <c r="AS4" s="133"/>
      <c r="AT4" s="134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3" t="s">
        <v>51</v>
      </c>
      <c r="C6" s="154"/>
      <c r="D6" s="154"/>
      <c r="E6" s="155"/>
      <c r="F6" s="156"/>
      <c r="G6" s="155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3" t="s">
        <v>51</v>
      </c>
      <c r="Z6" s="154"/>
      <c r="AA6" s="154"/>
      <c r="AB6" s="155"/>
      <c r="AC6" s="156"/>
      <c r="AD6" s="155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>
      <c r="B7" s="160" t="s">
        <v>49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P7" s="25"/>
      <c r="Q7" s="25"/>
      <c r="R7" s="83" t="s">
        <v>53</v>
      </c>
      <c r="S7" s="84"/>
      <c r="T7" s="84"/>
      <c r="U7" s="84"/>
      <c r="V7" s="84"/>
      <c r="W7" s="85"/>
      <c r="Y7" s="160" t="s">
        <v>49</v>
      </c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2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>
      <c r="B8" s="144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7"/>
      <c r="P8" s="25"/>
      <c r="Q8" s="25"/>
      <c r="R8" s="86"/>
      <c r="S8" s="87"/>
      <c r="T8" s="87"/>
      <c r="U8" s="87"/>
      <c r="V8" s="87"/>
      <c r="W8" s="88"/>
      <c r="Y8" s="144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7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>
      <c r="B9" s="163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5"/>
      <c r="P9" s="55"/>
      <c r="Q9" s="55"/>
      <c r="R9" s="164"/>
      <c r="S9" s="164"/>
      <c r="T9" s="164"/>
      <c r="U9" s="184"/>
      <c r="V9" s="184"/>
      <c r="W9" s="185"/>
      <c r="Y9" s="163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5"/>
      <c r="AM9" s="55"/>
      <c r="AN9" s="55"/>
      <c r="AO9" s="164"/>
      <c r="AP9" s="164"/>
      <c r="AQ9" s="164"/>
      <c r="AR9" s="184"/>
      <c r="AS9" s="184"/>
      <c r="AT9" s="185"/>
    </row>
    <row r="10" spans="2:46" ht="20.25" customHeight="1">
      <c r="B10" s="186" t="s">
        <v>2</v>
      </c>
      <c r="C10" s="149" t="s">
        <v>3</v>
      </c>
      <c r="D10" s="145" t="s">
        <v>4</v>
      </c>
      <c r="E10" s="145" t="s">
        <v>5</v>
      </c>
      <c r="F10" s="149" t="s">
        <v>6</v>
      </c>
      <c r="G10" s="145" t="s">
        <v>16</v>
      </c>
      <c r="H10" s="190" t="s">
        <v>7</v>
      </c>
      <c r="I10" s="190" t="s">
        <v>8</v>
      </c>
      <c r="J10" s="190" t="s">
        <v>30</v>
      </c>
      <c r="K10" s="190" t="s">
        <v>9</v>
      </c>
      <c r="L10" s="190" t="s">
        <v>10</v>
      </c>
      <c r="M10" s="190" t="s">
        <v>11</v>
      </c>
      <c r="N10" s="192" t="s">
        <v>17</v>
      </c>
      <c r="O10" s="193"/>
      <c r="P10" s="145"/>
      <c r="Q10" s="145" t="s">
        <v>18</v>
      </c>
      <c r="R10" s="145" t="s">
        <v>26</v>
      </c>
      <c r="S10" s="145" t="s">
        <v>27</v>
      </c>
      <c r="T10" s="145" t="s">
        <v>21</v>
      </c>
      <c r="U10" s="147" t="s">
        <v>19</v>
      </c>
      <c r="V10" s="149" t="s">
        <v>28</v>
      </c>
      <c r="W10" s="151" t="s">
        <v>29</v>
      </c>
      <c r="Y10" s="186" t="s">
        <v>2</v>
      </c>
      <c r="Z10" s="149" t="s">
        <v>3</v>
      </c>
      <c r="AA10" s="145" t="s">
        <v>4</v>
      </c>
      <c r="AB10" s="145" t="s">
        <v>5</v>
      </c>
      <c r="AC10" s="149" t="s">
        <v>6</v>
      </c>
      <c r="AD10" s="145" t="s">
        <v>16</v>
      </c>
      <c r="AE10" s="190" t="s">
        <v>7</v>
      </c>
      <c r="AF10" s="190" t="s">
        <v>8</v>
      </c>
      <c r="AG10" s="190" t="s">
        <v>30</v>
      </c>
      <c r="AH10" s="190" t="s">
        <v>9</v>
      </c>
      <c r="AI10" s="190" t="s">
        <v>10</v>
      </c>
      <c r="AJ10" s="190" t="s">
        <v>11</v>
      </c>
      <c r="AK10" s="192" t="s">
        <v>17</v>
      </c>
      <c r="AL10" s="193"/>
      <c r="AM10" s="145"/>
      <c r="AN10" s="145" t="s">
        <v>18</v>
      </c>
      <c r="AO10" s="145" t="s">
        <v>26</v>
      </c>
      <c r="AP10" s="145" t="s">
        <v>27</v>
      </c>
      <c r="AQ10" s="145" t="s">
        <v>21</v>
      </c>
      <c r="AR10" s="147" t="s">
        <v>19</v>
      </c>
      <c r="AS10" s="149" t="s">
        <v>28</v>
      </c>
      <c r="AT10" s="151" t="s">
        <v>29</v>
      </c>
    </row>
    <row r="11" spans="2:46" ht="30.75" customHeight="1" thickBot="1">
      <c r="B11" s="187"/>
      <c r="C11" s="188"/>
      <c r="D11" s="189"/>
      <c r="E11" s="189"/>
      <c r="F11" s="188"/>
      <c r="G11" s="189"/>
      <c r="H11" s="191"/>
      <c r="I11" s="191"/>
      <c r="J11" s="191"/>
      <c r="K11" s="191"/>
      <c r="L11" s="191"/>
      <c r="M11" s="191"/>
      <c r="N11" s="194"/>
      <c r="O11" s="195"/>
      <c r="P11" s="146"/>
      <c r="Q11" s="146"/>
      <c r="R11" s="146"/>
      <c r="S11" s="146"/>
      <c r="T11" s="146"/>
      <c r="U11" s="148"/>
      <c r="V11" s="150"/>
      <c r="W11" s="152"/>
      <c r="Y11" s="187"/>
      <c r="Z11" s="188"/>
      <c r="AA11" s="189"/>
      <c r="AB11" s="189"/>
      <c r="AC11" s="188"/>
      <c r="AD11" s="189"/>
      <c r="AE11" s="191"/>
      <c r="AF11" s="191"/>
      <c r="AG11" s="191"/>
      <c r="AH11" s="191"/>
      <c r="AI11" s="191"/>
      <c r="AJ11" s="191"/>
      <c r="AK11" s="194"/>
      <c r="AL11" s="195"/>
      <c r="AM11" s="146"/>
      <c r="AN11" s="146"/>
      <c r="AO11" s="146"/>
      <c r="AP11" s="146"/>
      <c r="AQ11" s="146"/>
      <c r="AR11" s="148"/>
      <c r="AS11" s="150"/>
      <c r="AT11" s="152"/>
    </row>
    <row r="12" spans="2:46" ht="15" customHeight="1">
      <c r="B12" s="196" t="s">
        <v>56</v>
      </c>
      <c r="C12" s="197"/>
      <c r="D12" s="197"/>
      <c r="E12" s="197"/>
      <c r="F12" s="198"/>
      <c r="G12" s="41"/>
      <c r="H12" s="3"/>
      <c r="I12" s="3" t="s">
        <v>1</v>
      </c>
      <c r="J12" s="26">
        <v>0</v>
      </c>
      <c r="K12" s="26">
        <f>E$4</f>
        <v>100</v>
      </c>
      <c r="L12" s="157" t="s">
        <v>52</v>
      </c>
      <c r="M12" s="158"/>
      <c r="N12" s="157"/>
      <c r="O12" s="159"/>
      <c r="P12" s="64"/>
      <c r="Q12" s="64"/>
      <c r="R12" s="64"/>
      <c r="S12" s="65"/>
      <c r="T12" s="66"/>
      <c r="U12" s="66"/>
      <c r="V12" s="44">
        <f>SUM(F13:F50)</f>
        <v>2</v>
      </c>
      <c r="W12" s="45">
        <f>IF(V12=0,"",U12/V12)</f>
        <v>0</v>
      </c>
      <c r="Y12" s="196" t="s">
        <v>37</v>
      </c>
      <c r="Z12" s="197"/>
      <c r="AA12" s="197"/>
      <c r="AB12" s="197"/>
      <c r="AC12" s="198"/>
      <c r="AD12" s="41"/>
      <c r="AE12" s="3"/>
      <c r="AF12" s="3" t="s">
        <v>1</v>
      </c>
      <c r="AG12" s="26">
        <v>0</v>
      </c>
      <c r="AH12" s="26">
        <f>AB$4</f>
        <v>0</v>
      </c>
      <c r="AI12" s="157" t="s">
        <v>52</v>
      </c>
      <c r="AJ12" s="158"/>
      <c r="AK12" s="157"/>
      <c r="AL12" s="159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>
      <c r="B13" s="27">
        <v>42233</v>
      </c>
      <c r="C13" s="28" t="s">
        <v>58</v>
      </c>
      <c r="D13" s="28"/>
      <c r="E13" s="28">
        <v>4</v>
      </c>
      <c r="F13" s="29">
        <v>2</v>
      </c>
      <c r="G13" s="30">
        <v>52</v>
      </c>
      <c r="H13" s="4" t="e">
        <f>IF(G13="","",(IF(#REF!=0,"",(#REF!*G13*#REF!))))</f>
        <v>#REF!</v>
      </c>
      <c r="I13" s="5">
        <f t="shared" ref="I13:I50" si="0">IF(G13="","",(SUM(E13+F13+Q13)))</f>
        <v>6</v>
      </c>
      <c r="J13" s="6">
        <f>SUM(G$12:G13)</f>
        <v>52</v>
      </c>
      <c r="K13" s="6">
        <f>E$4-J13</f>
        <v>48</v>
      </c>
      <c r="L13" s="7">
        <f t="shared" ref="L13:L50" si="1">IF(G13="",0,$T$12*(I13-F13-Q13))</f>
        <v>0</v>
      </c>
      <c r="M13" s="4">
        <f>G13</f>
        <v>52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2"/>
      <c r="U13" s="173"/>
      <c r="V13" s="173"/>
      <c r="W13" s="174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2"/>
      <c r="AR13" s="173"/>
      <c r="AS13" s="173"/>
      <c r="AT13" s="174"/>
    </row>
    <row r="14" spans="2:46" ht="15" customHeight="1">
      <c r="B14" s="27">
        <v>42233</v>
      </c>
      <c r="C14" s="28" t="s">
        <v>62</v>
      </c>
      <c r="D14" s="28"/>
      <c r="E14" s="28">
        <v>8</v>
      </c>
      <c r="F14" s="32">
        <v>0</v>
      </c>
      <c r="G14" s="30">
        <v>94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146</v>
      </c>
      <c r="K14" s="6">
        <f>E$4-J14</f>
        <v>-46</v>
      </c>
      <c r="L14" s="7">
        <f t="shared" si="1"/>
        <v>0</v>
      </c>
      <c r="M14" s="4">
        <f t="shared" ref="M14:M50" si="4">G14</f>
        <v>94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2"/>
      <c r="U14" s="173"/>
      <c r="V14" s="173"/>
      <c r="W14" s="174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2"/>
      <c r="AR14" s="173"/>
      <c r="AS14" s="173"/>
      <c r="AT14" s="174"/>
    </row>
    <row r="15" spans="2:46" ht="15" customHeight="1">
      <c r="B15" s="27">
        <v>42233</v>
      </c>
      <c r="C15" s="28" t="s">
        <v>63</v>
      </c>
      <c r="D15" s="28"/>
      <c r="E15" s="28">
        <v>8</v>
      </c>
      <c r="F15" s="32">
        <v>0</v>
      </c>
      <c r="G15" s="30">
        <v>117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263</v>
      </c>
      <c r="K15" s="6">
        <f>E$4-J15</f>
        <v>-163</v>
      </c>
      <c r="L15" s="7">
        <f t="shared" si="1"/>
        <v>0</v>
      </c>
      <c r="M15" s="4">
        <f t="shared" si="4"/>
        <v>117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77"/>
      <c r="U15" s="178"/>
      <c r="V15" s="178"/>
      <c r="W15" s="179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7"/>
      <c r="AR15" s="178"/>
      <c r="AS15" s="178"/>
      <c r="AT15" s="179"/>
    </row>
    <row r="16" spans="2:46" ht="15" customHeight="1">
      <c r="B16" s="9">
        <v>42234</v>
      </c>
      <c r="C16" s="33" t="s">
        <v>58</v>
      </c>
      <c r="D16" s="48"/>
      <c r="E16" s="48">
        <v>7</v>
      </c>
      <c r="F16" s="10">
        <v>0</v>
      </c>
      <c r="G16" s="11">
        <v>85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348</v>
      </c>
      <c r="K16" s="6">
        <f t="shared" ref="K16:K50" si="8">E$4-J16</f>
        <v>-248</v>
      </c>
      <c r="L16" s="7">
        <f t="shared" si="1"/>
        <v>0</v>
      </c>
      <c r="M16" s="4">
        <f t="shared" si="4"/>
        <v>85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7" t="s">
        <v>64</v>
      </c>
      <c r="U16" s="178"/>
      <c r="V16" s="178"/>
      <c r="W16" s="179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2"/>
      <c r="AR16" s="173"/>
      <c r="AS16" s="173"/>
      <c r="AT16" s="174"/>
    </row>
    <row r="17" spans="2:46" ht="15" customHeight="1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348</v>
      </c>
      <c r="K17" s="6">
        <f t="shared" si="8"/>
        <v>-248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2" t="s">
        <v>65</v>
      </c>
      <c r="U17" s="173"/>
      <c r="V17" s="173"/>
      <c r="W17" s="174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2"/>
      <c r="AR17" s="173"/>
      <c r="AS17" s="173"/>
      <c r="AT17" s="174"/>
    </row>
    <row r="18" spans="2:46" ht="15" customHeight="1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348</v>
      </c>
      <c r="K18" s="6">
        <f t="shared" si="8"/>
        <v>-248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348</v>
      </c>
      <c r="K19" s="6">
        <f t="shared" ref="K19:K45" si="11">E$4-J19</f>
        <v>-248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348</v>
      </c>
      <c r="K20" s="6">
        <f t="shared" si="11"/>
        <v>-248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348</v>
      </c>
      <c r="K21" s="6">
        <f t="shared" si="11"/>
        <v>-248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348</v>
      </c>
      <c r="K22" s="6">
        <f t="shared" si="11"/>
        <v>-248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348</v>
      </c>
      <c r="K23" s="6">
        <f t="shared" si="11"/>
        <v>-248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348</v>
      </c>
      <c r="K24" s="6">
        <f t="shared" si="11"/>
        <v>-248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348</v>
      </c>
      <c r="K25" s="6">
        <f t="shared" si="11"/>
        <v>-248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348</v>
      </c>
      <c r="K26" s="6">
        <f t="shared" si="11"/>
        <v>-248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348</v>
      </c>
      <c r="K27" s="6">
        <f t="shared" si="11"/>
        <v>-248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348</v>
      </c>
      <c r="K28" s="6">
        <f t="shared" si="11"/>
        <v>-248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348</v>
      </c>
      <c r="K29" s="6">
        <f t="shared" si="11"/>
        <v>-248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348</v>
      </c>
      <c r="K30" s="6">
        <f t="shared" si="11"/>
        <v>-248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348</v>
      </c>
      <c r="K31" s="6">
        <f t="shared" si="11"/>
        <v>-248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348</v>
      </c>
      <c r="K32" s="6">
        <f t="shared" si="11"/>
        <v>-248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348</v>
      </c>
      <c r="K33" s="6">
        <f t="shared" si="11"/>
        <v>-248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348</v>
      </c>
      <c r="K34" s="6">
        <f t="shared" si="11"/>
        <v>-248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348</v>
      </c>
      <c r="K35" s="6">
        <f t="shared" ref="K35:K41" si="17">E$4-J35</f>
        <v>-248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348</v>
      </c>
      <c r="K36" s="6">
        <f t="shared" si="17"/>
        <v>-248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348</v>
      </c>
      <c r="K37" s="6">
        <f t="shared" si="17"/>
        <v>-248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348</v>
      </c>
      <c r="K38" s="6">
        <f t="shared" si="17"/>
        <v>-248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348</v>
      </c>
      <c r="K39" s="6">
        <f t="shared" si="17"/>
        <v>-248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348</v>
      </c>
      <c r="K40" s="6">
        <f t="shared" si="17"/>
        <v>-248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348</v>
      </c>
      <c r="K41" s="6">
        <f t="shared" si="17"/>
        <v>-248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348</v>
      </c>
      <c r="K42" s="6">
        <f t="shared" si="11"/>
        <v>-248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348</v>
      </c>
      <c r="K43" s="6">
        <f t="shared" si="11"/>
        <v>-248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348</v>
      </c>
      <c r="K44" s="6">
        <f t="shared" si="11"/>
        <v>-248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348</v>
      </c>
      <c r="K45" s="6">
        <f t="shared" si="11"/>
        <v>-248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348</v>
      </c>
      <c r="K46" s="6">
        <f t="shared" ref="K46:K49" si="23">E$4-J46</f>
        <v>-248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348</v>
      </c>
      <c r="K47" s="6">
        <f t="shared" si="23"/>
        <v>-248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348</v>
      </c>
      <c r="K48" s="6">
        <f t="shared" si="23"/>
        <v>-248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348</v>
      </c>
      <c r="K49" s="6">
        <f t="shared" si="23"/>
        <v>-248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348</v>
      </c>
      <c r="K50" s="6">
        <f t="shared" si="8"/>
        <v>-248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>
      <c r="B51" s="105" t="s">
        <v>20</v>
      </c>
      <c r="C51" s="106"/>
      <c r="D51" s="43"/>
      <c r="E51" s="56">
        <f>SUM(E13:E50)</f>
        <v>27</v>
      </c>
      <c r="F51" s="56">
        <f>SUM(F13:F50)</f>
        <v>2</v>
      </c>
      <c r="G51" s="56">
        <f>SUM(G13:G50)</f>
        <v>348</v>
      </c>
      <c r="H51" s="57"/>
      <c r="I51" s="56">
        <f>SUM(I13:I50)</f>
        <v>29</v>
      </c>
      <c r="J51" s="58">
        <f>J50</f>
        <v>348</v>
      </c>
      <c r="K51" s="58">
        <f>K50</f>
        <v>-248</v>
      </c>
      <c r="L51" s="59">
        <f>SUM(L13:L50)</f>
        <v>0</v>
      </c>
      <c r="M51" s="57">
        <f>SUM(M13:M50)</f>
        <v>348</v>
      </c>
      <c r="N51" s="199" t="str">
        <f>IF(L51&lt;&gt;0,SUM(M51/L51),"")</f>
        <v/>
      </c>
      <c r="O51" s="200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99" t="str">
        <f>IF(AI51&lt;&gt;0,SUM(AJ51/AI51),"")</f>
        <v/>
      </c>
      <c r="AL51" s="200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.75" thickBot="1">
      <c r="B52" s="102" t="s">
        <v>38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>
      <c r="B54" s="182" t="s">
        <v>39</v>
      </c>
      <c r="C54" s="183"/>
      <c r="D54" s="183"/>
      <c r="E54" s="183"/>
      <c r="F54" s="183"/>
      <c r="G54" s="183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1" t="s">
        <v>13</v>
      </c>
      <c r="U54" s="121"/>
      <c r="V54" s="121" t="s">
        <v>12</v>
      </c>
      <c r="W54" s="122"/>
      <c r="X54" s="82"/>
      <c r="Y54" s="182" t="s">
        <v>39</v>
      </c>
      <c r="Z54" s="183"/>
      <c r="AA54" s="183"/>
      <c r="AB54" s="183"/>
      <c r="AC54" s="183"/>
      <c r="AD54" s="183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1" t="s">
        <v>13</v>
      </c>
      <c r="AR54" s="121"/>
      <c r="AS54" s="121" t="s">
        <v>12</v>
      </c>
      <c r="AT54" s="122"/>
    </row>
    <row r="55" spans="2:46" ht="18" customHeight="1">
      <c r="B55" s="97" t="s">
        <v>40</v>
      </c>
      <c r="C55" s="98"/>
      <c r="D55" s="98"/>
      <c r="E55" s="98"/>
      <c r="F55" s="119">
        <v>424</v>
      </c>
      <c r="G55" s="120"/>
      <c r="H55" s="2"/>
      <c r="I55" s="39">
        <v>1</v>
      </c>
      <c r="J55" s="181" t="s">
        <v>42</v>
      </c>
      <c r="K55" s="113"/>
      <c r="L55" s="40">
        <f>SUMIF($R$13:$R$50,1,$Q$13:$Q$50)</f>
        <v>0</v>
      </c>
      <c r="M55" s="123">
        <v>42233</v>
      </c>
      <c r="N55" s="120"/>
      <c r="O55" s="180" t="s">
        <v>59</v>
      </c>
      <c r="P55" s="116"/>
      <c r="Q55" s="116"/>
      <c r="R55" s="117" t="s">
        <v>60</v>
      </c>
      <c r="S55" s="116"/>
      <c r="T55" s="117" t="s">
        <v>61</v>
      </c>
      <c r="U55" s="116"/>
      <c r="V55" s="117"/>
      <c r="W55" s="118"/>
      <c r="Y55" s="97" t="s">
        <v>40</v>
      </c>
      <c r="Z55" s="98"/>
      <c r="AA55" s="98"/>
      <c r="AB55" s="98"/>
      <c r="AC55" s="119" t="s">
        <v>41</v>
      </c>
      <c r="AD55" s="120"/>
      <c r="AE55" s="2"/>
      <c r="AF55" s="39">
        <v>1</v>
      </c>
      <c r="AG55" s="181" t="s">
        <v>42</v>
      </c>
      <c r="AH55" s="113"/>
      <c r="AI55" s="40">
        <f>SUMIF($R$13:$R$50,1,$Q$13:$Q$50)</f>
        <v>0</v>
      </c>
      <c r="AJ55" s="119"/>
      <c r="AK55" s="120"/>
      <c r="AL55" s="180"/>
      <c r="AM55" s="116"/>
      <c r="AN55" s="116"/>
      <c r="AO55" s="116"/>
      <c r="AP55" s="116"/>
      <c r="AQ55" s="116"/>
      <c r="AR55" s="116"/>
      <c r="AS55" s="116"/>
      <c r="AT55" s="118"/>
    </row>
    <row r="56" spans="2:46" ht="18" customHeight="1">
      <c r="B56" s="97" t="s">
        <v>43</v>
      </c>
      <c r="C56" s="98"/>
      <c r="D56" s="98"/>
      <c r="E56" s="98"/>
      <c r="F56" s="119">
        <f>SUM(S23+S37+S51)</f>
        <v>0</v>
      </c>
      <c r="G56" s="120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9"/>
      <c r="N56" s="120"/>
      <c r="O56" s="116"/>
      <c r="P56" s="116"/>
      <c r="Q56" s="116"/>
      <c r="R56" s="116"/>
      <c r="S56" s="116"/>
      <c r="T56" s="116"/>
      <c r="U56" s="116"/>
      <c r="V56" s="116"/>
      <c r="W56" s="118"/>
      <c r="Y56" s="97" t="s">
        <v>43</v>
      </c>
      <c r="Z56" s="98"/>
      <c r="AA56" s="98"/>
      <c r="AB56" s="98"/>
      <c r="AC56" s="119">
        <f>SUM(AP23+AP37+AP51)</f>
        <v>0</v>
      </c>
      <c r="AD56" s="120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9"/>
      <c r="AK56" s="120"/>
      <c r="AL56" s="116"/>
      <c r="AM56" s="116"/>
      <c r="AN56" s="116"/>
      <c r="AO56" s="116"/>
      <c r="AP56" s="116"/>
      <c r="AQ56" s="116"/>
      <c r="AR56" s="116"/>
      <c r="AS56" s="116"/>
      <c r="AT56" s="118"/>
    </row>
    <row r="57" spans="2:46" ht="18" customHeight="1">
      <c r="B57" s="97" t="s">
        <v>44</v>
      </c>
      <c r="C57" s="98"/>
      <c r="D57" s="98"/>
      <c r="E57" s="98"/>
      <c r="F57" s="119">
        <v>0</v>
      </c>
      <c r="G57" s="120"/>
      <c r="H57" s="2"/>
      <c r="I57" s="39">
        <v>3</v>
      </c>
      <c r="J57" s="175" t="s">
        <v>45</v>
      </c>
      <c r="K57" s="176"/>
      <c r="L57" s="40">
        <f>SUMIF($R$13:$R$50,3,$Q$13:$Q$50)</f>
        <v>0</v>
      </c>
      <c r="M57" s="119"/>
      <c r="N57" s="120"/>
      <c r="O57" s="116"/>
      <c r="P57" s="116"/>
      <c r="Q57" s="116"/>
      <c r="R57" s="116"/>
      <c r="S57" s="116"/>
      <c r="T57" s="116"/>
      <c r="U57" s="116"/>
      <c r="V57" s="116"/>
      <c r="W57" s="118"/>
      <c r="Y57" s="97" t="s">
        <v>44</v>
      </c>
      <c r="Z57" s="98"/>
      <c r="AA57" s="98"/>
      <c r="AB57" s="98"/>
      <c r="AC57" s="119">
        <v>0</v>
      </c>
      <c r="AD57" s="120"/>
      <c r="AE57" s="2"/>
      <c r="AF57" s="39">
        <v>3</v>
      </c>
      <c r="AG57" s="175" t="s">
        <v>45</v>
      </c>
      <c r="AH57" s="176"/>
      <c r="AI57" s="40">
        <f>SUMIF($R$13:$R$50,3,$Q$13:$Q$50)</f>
        <v>0</v>
      </c>
      <c r="AJ57" s="119"/>
      <c r="AK57" s="120"/>
      <c r="AL57" s="116"/>
      <c r="AM57" s="116"/>
      <c r="AN57" s="116"/>
      <c r="AO57" s="116"/>
      <c r="AP57" s="116"/>
      <c r="AQ57" s="116"/>
      <c r="AR57" s="116"/>
      <c r="AS57" s="116"/>
      <c r="AT57" s="118"/>
    </row>
    <row r="58" spans="2:46" ht="18" customHeight="1">
      <c r="B58" s="108" t="s">
        <v>46</v>
      </c>
      <c r="C58" s="109"/>
      <c r="D58" s="109"/>
      <c r="E58" s="109"/>
      <c r="F58" s="119">
        <v>0</v>
      </c>
      <c r="G58" s="120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9"/>
      <c r="N58" s="120"/>
      <c r="O58" s="116"/>
      <c r="P58" s="116"/>
      <c r="Q58" s="116"/>
      <c r="R58" s="116"/>
      <c r="S58" s="116"/>
      <c r="T58" s="116"/>
      <c r="U58" s="116"/>
      <c r="V58" s="116"/>
      <c r="W58" s="118"/>
      <c r="Y58" s="108" t="s">
        <v>46</v>
      </c>
      <c r="Z58" s="109"/>
      <c r="AA58" s="109"/>
      <c r="AB58" s="109"/>
      <c r="AC58" s="119">
        <v>0</v>
      </c>
      <c r="AD58" s="120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9"/>
      <c r="AK58" s="120"/>
      <c r="AL58" s="116"/>
      <c r="AM58" s="116"/>
      <c r="AN58" s="116"/>
      <c r="AO58" s="116"/>
      <c r="AP58" s="116"/>
      <c r="AQ58" s="116"/>
      <c r="AR58" s="116"/>
      <c r="AS58" s="116"/>
      <c r="AT58" s="118"/>
    </row>
    <row r="59" spans="2:46" ht="15.75" customHeight="1" thickBot="1">
      <c r="B59" s="166" t="s">
        <v>47</v>
      </c>
      <c r="C59" s="167"/>
      <c r="D59" s="167"/>
      <c r="E59" s="167"/>
      <c r="F59" s="168">
        <f>J51</f>
        <v>348</v>
      </c>
      <c r="G59" s="169"/>
      <c r="H59" s="18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1"/>
      <c r="Y59" s="166" t="s">
        <v>47</v>
      </c>
      <c r="Z59" s="167"/>
      <c r="AA59" s="167"/>
      <c r="AB59" s="167"/>
      <c r="AC59" s="168">
        <f>AG51</f>
        <v>0</v>
      </c>
      <c r="AD59" s="169"/>
      <c r="AE59" s="18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1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2014-08-12T16:15:13Z</cp:lastPrinted>
  <dcterms:created xsi:type="dcterms:W3CDTF">2014-06-10T19:48:08Z</dcterms:created>
  <dcterms:modified xsi:type="dcterms:W3CDTF">2015-08-29T14:11:15Z</dcterms:modified>
</cp:coreProperties>
</file>