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<sst xmlns="http://schemas.openxmlformats.org/spreadsheetml/2006/main" count="118" uniqueCount="65">
  <si>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</si>
  <si>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</si>
  <si>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</si>
  <si>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</si>
  <si>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</si>
  <si>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</si>
  <si>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</si>
  <si>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</si>
  <si>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</si>
  <si>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</si>
  <si>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</si>
  <si>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</si>
  <si>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</si>
  <si>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</si>
  <si>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</si>
  <si>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</si>
  <si>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</si>
  <si>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</si>
  <si>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</si>
  <si>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</si>
  <si>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</si>
  <si>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</si>
  <si>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</si>
  <si>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</si>
  <si>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</si>
  <si>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</si>
  <si>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</si>
  <si>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</si>
  <si>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</si>
  <si>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</si>
  <si>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</si>
  <si>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</si>
  <si>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</si>
  <si>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</si>
  <si>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</si>
  <si>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</si>
  <si>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</si>
  <si>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</si>
  <si>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</si>
  <si>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</si>
  <si>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</si>
  <si>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</si>
  <si>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</si>
  <si>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</si>
  <si>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</si>
  <si>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</si>
  <si>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</si>
  <si>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</si>
  <si>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</si>
  <si>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</si>
  <si>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</si>
  <si>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</si>
  <si>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</si>
  <si>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</si>
  <si>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</si>
  <si>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</si>
  <si>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C8</t>
  </si>
  <si>
    <t>A02001-0036</t>
  </si>
  <si>
    <t>Machine #  H2</t>
  </si>
  <si>
    <t xml:space="preserve">1min 45sec               1hr </t>
  </si>
  <si>
    <t>NEED SEC OPP</t>
  </si>
  <si>
    <t>HVD</t>
  </si>
  <si>
    <t>JB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</si>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</sst>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6" sqref="F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2" t="s">
        <v>50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52"/>
      <c r="W1" s="21"/>
      <c r="Y1" s="20"/>
      <c r="Z1" s="122" t="s">
        <v>50</v>
      </c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77"/>
      <c r="AT1" s="21"/>
    </row>
    <row r="2" spans="2:46" ht="19.5" customHeight="1" x14ac:dyDescent="0.3">
      <c r="B2" s="125" t="s">
        <v>24</v>
      </c>
      <c r="C2" s="126"/>
      <c r="D2" s="51"/>
      <c r="E2" s="127" t="s">
        <v>56</v>
      </c>
      <c r="F2" s="128"/>
      <c r="G2" s="129"/>
      <c r="H2" s="22"/>
      <c r="I2" s="2"/>
      <c r="J2" s="123" t="s">
        <v>0</v>
      </c>
      <c r="K2" s="124"/>
      <c r="L2" s="54"/>
      <c r="M2" s="22"/>
      <c r="N2" s="22"/>
      <c r="O2" s="22"/>
      <c r="P2" s="22"/>
      <c r="Q2" s="22"/>
      <c r="R2" s="133" t="s">
        <v>48</v>
      </c>
      <c r="S2" s="134"/>
      <c r="T2" s="135"/>
      <c r="U2" s="123"/>
      <c r="V2" s="126"/>
      <c r="W2" s="130"/>
      <c r="Y2" s="125" t="s">
        <v>24</v>
      </c>
      <c r="Z2" s="126"/>
      <c r="AA2" s="76"/>
      <c r="AB2" s="143"/>
      <c r="AC2" s="144"/>
      <c r="AD2" s="145"/>
      <c r="AE2" s="22"/>
      <c r="AF2" s="2"/>
      <c r="AG2" s="123" t="s">
        <v>0</v>
      </c>
      <c r="AH2" s="124"/>
      <c r="AI2" s="54"/>
      <c r="AJ2" s="22"/>
      <c r="AK2" s="22"/>
      <c r="AL2" s="22"/>
      <c r="AM2" s="22"/>
      <c r="AN2" s="22"/>
      <c r="AO2" s="133" t="s">
        <v>48</v>
      </c>
      <c r="AP2" s="134"/>
      <c r="AQ2" s="135"/>
      <c r="AR2" s="123"/>
      <c r="AS2" s="126"/>
      <c r="AT2" s="130"/>
    </row>
    <row r="3" spans="2:46" ht="19.5" customHeight="1" x14ac:dyDescent="0.3">
      <c r="B3" s="125" t="s">
        <v>22</v>
      </c>
      <c r="C3" s="126"/>
      <c r="D3" s="50"/>
      <c r="E3" s="143">
        <v>374318</v>
      </c>
      <c r="F3" s="144"/>
      <c r="G3" s="145"/>
      <c r="H3" s="22"/>
      <c r="I3" s="23"/>
      <c r="J3" s="123" t="s">
        <v>25</v>
      </c>
      <c r="K3" s="124"/>
      <c r="L3" s="123" t="s">
        <v>57</v>
      </c>
      <c r="M3" s="126"/>
      <c r="N3" s="126"/>
      <c r="O3" s="124"/>
      <c r="P3" s="22"/>
      <c r="Q3" s="22"/>
      <c r="R3" s="136"/>
      <c r="S3" s="137"/>
      <c r="T3" s="138"/>
      <c r="U3" s="123"/>
      <c r="V3" s="126"/>
      <c r="W3" s="130"/>
      <c r="Y3" s="125" t="s">
        <v>22</v>
      </c>
      <c r="Z3" s="126"/>
      <c r="AA3" s="79"/>
      <c r="AB3" s="143"/>
      <c r="AC3" s="144"/>
      <c r="AD3" s="145"/>
      <c r="AE3" s="22"/>
      <c r="AF3" s="23"/>
      <c r="AG3" s="123" t="s">
        <v>25</v>
      </c>
      <c r="AH3" s="124"/>
      <c r="AI3" s="123"/>
      <c r="AJ3" s="126"/>
      <c r="AK3" s="126"/>
      <c r="AL3" s="124"/>
      <c r="AM3" s="22"/>
      <c r="AN3" s="22"/>
      <c r="AO3" s="136"/>
      <c r="AP3" s="137"/>
      <c r="AQ3" s="138"/>
      <c r="AR3" s="123"/>
      <c r="AS3" s="126"/>
      <c r="AT3" s="130"/>
    </row>
    <row r="4" spans="2:46" ht="19.5" customHeight="1" x14ac:dyDescent="0.3">
      <c r="B4" s="142" t="s">
        <v>23</v>
      </c>
      <c r="C4" s="135"/>
      <c r="D4" s="50"/>
      <c r="E4" s="133">
        <v>500</v>
      </c>
      <c r="F4" s="134"/>
      <c r="G4" s="135"/>
      <c r="H4" s="22"/>
      <c r="I4" s="24"/>
      <c r="J4" s="131"/>
      <c r="K4" s="131"/>
      <c r="L4" s="131"/>
      <c r="M4" s="131"/>
      <c r="N4" s="131"/>
      <c r="O4" s="131"/>
      <c r="P4" s="25"/>
      <c r="Q4" s="25"/>
      <c r="R4" s="139"/>
      <c r="S4" s="140"/>
      <c r="T4" s="141"/>
      <c r="U4" s="131"/>
      <c r="V4" s="131"/>
      <c r="W4" s="132"/>
      <c r="Y4" s="142" t="s">
        <v>23</v>
      </c>
      <c r="Z4" s="135"/>
      <c r="AA4" s="79"/>
      <c r="AB4" s="133"/>
      <c r="AC4" s="134"/>
      <c r="AD4" s="135"/>
      <c r="AE4" s="22"/>
      <c r="AF4" s="24"/>
      <c r="AG4" s="131"/>
      <c r="AH4" s="131"/>
      <c r="AI4" s="131"/>
      <c r="AJ4" s="131"/>
      <c r="AK4" s="131"/>
      <c r="AL4" s="131"/>
      <c r="AM4" s="25"/>
      <c r="AN4" s="25"/>
      <c r="AO4" s="139"/>
      <c r="AP4" s="140"/>
      <c r="AQ4" s="141"/>
      <c r="AR4" s="131"/>
      <c r="AS4" s="131"/>
      <c r="AT4" s="13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2" t="s">
        <v>60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5"/>
      <c r="P8" s="25"/>
      <c r="Q8" s="25"/>
      <c r="R8" s="86" t="s">
        <v>59</v>
      </c>
      <c r="S8" s="87"/>
      <c r="T8" s="87"/>
      <c r="U8" s="87"/>
      <c r="V8" s="87"/>
      <c r="W8" s="88"/>
      <c r="Y8" s="142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 x14ac:dyDescent="0.3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5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3">
      <c r="B12" s="198" t="s">
        <v>58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500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42171</v>
      </c>
      <c r="C13" s="28" t="s">
        <v>61</v>
      </c>
      <c r="D13" s="28"/>
      <c r="E13" s="28">
        <v>2</v>
      </c>
      <c r="F13" s="29">
        <v>1</v>
      </c>
      <c r="G13" s="30">
        <v>116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116</v>
      </c>
      <c r="K13" s="6">
        <f>E$4-J13</f>
        <v>384</v>
      </c>
      <c r="L13" s="7">
        <f t="shared" ref="L13:L50" si="1">IF(G13="",0,$T$12*(I13-F13-Q13))</f>
        <v>0</v>
      </c>
      <c r="M13" s="4">
        <f>G13</f>
        <v>116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 x14ac:dyDescent="0.3">
      <c r="B14" s="27">
        <v>42172</v>
      </c>
      <c r="C14" s="28" t="s">
        <v>62</v>
      </c>
      <c r="D14" s="28"/>
      <c r="E14" s="28">
        <v>4</v>
      </c>
      <c r="F14" s="32">
        <v>0</v>
      </c>
      <c r="G14" s="30">
        <v>227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343</v>
      </c>
      <c r="K14" s="6">
        <f>E$4-J14</f>
        <v>157</v>
      </c>
      <c r="L14" s="7">
        <f t="shared" si="1"/>
        <v>0</v>
      </c>
      <c r="M14" s="4">
        <f t="shared" ref="M14:M50" si="4">G14</f>
        <v>227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7" t="s">
        <v>63</v>
      </c>
      <c r="U14" s="178"/>
      <c r="V14" s="178"/>
      <c r="W14" s="179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343</v>
      </c>
      <c r="K15" s="6">
        <f>E$4-J15</f>
        <v>157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4" t="s">
        <v>64</v>
      </c>
      <c r="U15" s="175"/>
      <c r="V15" s="175"/>
      <c r="W15" s="176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7"/>
      <c r="AR15" s="178"/>
      <c r="AS15" s="178"/>
      <c r="AT15" s="179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343</v>
      </c>
      <c r="K16" s="6">
        <f t="shared" ref="K16:K50" si="8">E$4-J16</f>
        <v>157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4"/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343</v>
      </c>
      <c r="K17" s="6">
        <f t="shared" si="8"/>
        <v>157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4"/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343</v>
      </c>
      <c r="K18" s="6">
        <f t="shared" si="8"/>
        <v>157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343</v>
      </c>
      <c r="K19" s="6">
        <f t="shared" ref="K19:K45" si="11">E$4-J19</f>
        <v>157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343</v>
      </c>
      <c r="K20" s="6">
        <f t="shared" si="11"/>
        <v>157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343</v>
      </c>
      <c r="K21" s="6">
        <f t="shared" si="11"/>
        <v>157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343</v>
      </c>
      <c r="K22" s="6">
        <f t="shared" si="11"/>
        <v>157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343</v>
      </c>
      <c r="K23" s="6">
        <f t="shared" si="11"/>
        <v>157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343</v>
      </c>
      <c r="K24" s="6">
        <f t="shared" si="11"/>
        <v>157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343</v>
      </c>
      <c r="K25" s="6">
        <f t="shared" si="11"/>
        <v>157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343</v>
      </c>
      <c r="K26" s="6">
        <f t="shared" si="11"/>
        <v>157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343</v>
      </c>
      <c r="K27" s="6">
        <f t="shared" si="11"/>
        <v>157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343</v>
      </c>
      <c r="K28" s="6">
        <f t="shared" si="11"/>
        <v>157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343</v>
      </c>
      <c r="K29" s="6">
        <f t="shared" si="11"/>
        <v>157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343</v>
      </c>
      <c r="K30" s="6">
        <f t="shared" si="11"/>
        <v>157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343</v>
      </c>
      <c r="K31" s="6">
        <f t="shared" si="11"/>
        <v>157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343</v>
      </c>
      <c r="K32" s="6">
        <f t="shared" si="11"/>
        <v>157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343</v>
      </c>
      <c r="K33" s="6">
        <f t="shared" si="11"/>
        <v>157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343</v>
      </c>
      <c r="K34" s="6">
        <f t="shared" si="11"/>
        <v>157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343</v>
      </c>
      <c r="K35" s="6">
        <f t="shared" ref="K35:K41" si="17">E$4-J35</f>
        <v>157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343</v>
      </c>
      <c r="K36" s="6">
        <f t="shared" si="17"/>
        <v>157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343</v>
      </c>
      <c r="K37" s="6">
        <f t="shared" si="17"/>
        <v>157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343</v>
      </c>
      <c r="K38" s="6">
        <f t="shared" si="17"/>
        <v>157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343</v>
      </c>
      <c r="K39" s="6">
        <f t="shared" si="17"/>
        <v>157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343</v>
      </c>
      <c r="K40" s="6">
        <f t="shared" si="17"/>
        <v>157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343</v>
      </c>
      <c r="K41" s="6">
        <f t="shared" si="17"/>
        <v>157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343</v>
      </c>
      <c r="K42" s="6">
        <f t="shared" si="11"/>
        <v>157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343</v>
      </c>
      <c r="K43" s="6">
        <f t="shared" si="11"/>
        <v>157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343</v>
      </c>
      <c r="K44" s="6">
        <f t="shared" si="11"/>
        <v>157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343</v>
      </c>
      <c r="K45" s="6">
        <f t="shared" si="11"/>
        <v>157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343</v>
      </c>
      <c r="K46" s="6">
        <f t="shared" ref="K46:K49" si="23">E$4-J46</f>
        <v>157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343</v>
      </c>
      <c r="K47" s="6">
        <f t="shared" si="23"/>
        <v>157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343</v>
      </c>
      <c r="K48" s="6">
        <f t="shared" si="23"/>
        <v>157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343</v>
      </c>
      <c r="K49" s="6">
        <f t="shared" si="23"/>
        <v>157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343</v>
      </c>
      <c r="K50" s="6">
        <f t="shared" si="8"/>
        <v>157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6</v>
      </c>
      <c r="F51" s="56">
        <f>SUM(F13:F50)</f>
        <v>1</v>
      </c>
      <c r="G51" s="56">
        <f>SUM(G13:G50)</f>
        <v>343</v>
      </c>
      <c r="H51" s="57"/>
      <c r="I51" s="56">
        <f>SUM(I13:I50)</f>
        <v>7</v>
      </c>
      <c r="J51" s="58">
        <f>J50</f>
        <v>343</v>
      </c>
      <c r="K51" s="58">
        <f>K50</f>
        <v>157</v>
      </c>
      <c r="L51" s="59">
        <f>SUM(L13:L50)</f>
        <v>0</v>
      </c>
      <c r="M51" s="57">
        <f>SUM(M13:M50)</f>
        <v>343</v>
      </c>
      <c r="N51" s="201" t="str">
        <f>IF(L51&lt;&gt;0,SUM(M51/L51),"")</f>
        <v/>
      </c>
      <c r="O51" s="202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339</v>
      </c>
      <c r="G55" s="119"/>
      <c r="H55" s="2"/>
      <c r="I55" s="39">
        <v>1</v>
      </c>
      <c r="J55" s="183" t="s">
        <v>42</v>
      </c>
      <c r="K55" s="113"/>
      <c r="L55" s="40">
        <f>SUMIF($R$13:$R$50,1,$Q$13:$Q$50)</f>
        <v>0</v>
      </c>
      <c r="M55" s="118"/>
      <c r="N55" s="119"/>
      <c r="O55" s="182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3" t="s">
        <v>42</v>
      </c>
      <c r="AH55" s="113"/>
      <c r="AI55" s="40">
        <f>SUMIF($R$13:$R$50,1,$Q$13:$Q$50)</f>
        <v>0</v>
      </c>
      <c r="AJ55" s="118"/>
      <c r="AK55" s="119"/>
      <c r="AL55" s="182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0" t="s">
        <v>45</v>
      </c>
      <c r="K57" s="181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0" t="s">
        <v>45</v>
      </c>
      <c r="AH57" s="181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7" t="s">
        <v>47</v>
      </c>
      <c r="C59" s="168"/>
      <c r="D59" s="168"/>
      <c r="E59" s="168"/>
      <c r="F59" s="169">
        <f>J51</f>
        <v>343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2015-07-16T18:20:13Z</dcterms:modified>
</cp:coreProperties>
</file>