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<sst xmlns="http://schemas.openxmlformats.org/spreadsheetml/2006/main" count="140" uniqueCount="71">
  <si>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</si>
  <si>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</si>
  <si>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</si>
  <si>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</si>
  <si>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</si>
  <si>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</si>
  <si>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</si>
  <si>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</si>
  <si>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</si>
  <si>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</si>
  <si>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</si>
  <si>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</si>
  <si>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</si>
  <si>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</si>
  <si>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</si>
  <si>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</si>
  <si>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</si>
  <si>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</si>
  <si>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</si>
  <si>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</si>
  <si>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</si>
  <si>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</si>
  <si>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</si>
  <si>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</si>
  <si>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</si>
  <si>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</si>
  <si>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</si>
  <si>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</si>
  <si>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</si>
  <si>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</si>
  <si>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</si>
  <si>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</si>
  <si>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</si>
  <si>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</si>
  <si>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</si>
  <si>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</si>
  <si>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</si>
  <si>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</si>
  <si>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</si>
  <si>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</si>
  <si>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</si>
  <si>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</si>
  <si>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</si>
  <si>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</si>
  <si>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</si>
  <si>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</si>
  <si>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</si>
  <si>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</si>
  <si>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</si>
  <si>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</si>
  <si>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</si>
  <si>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</si>
  <si>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</si>
  <si>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</si>
  <si>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</si>
  <si>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</si>
  <si>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</si>
  <si>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</si>
  <si>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</si>
  <si>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</si>
  <si>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</si>
  <si>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</si>
  <si>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FS135</t>
  </si>
  <si>
    <t>A</t>
  </si>
  <si>
    <t>FS135-10</t>
  </si>
  <si>
    <t>JO</t>
  </si>
  <si>
    <t>GHK</t>
  </si>
  <si>
    <t>BA</t>
  </si>
  <si>
    <t>BJ</t>
  </si>
  <si>
    <t>JOB OUT</t>
  </si>
  <si>
    <t>NO PARTS AT MACH-MR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</si>
</sst>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F46" sqref="F46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>
      <c r="B2" s="225" t="s">
        <v>24</v>
      </c>
      <c r="C2" s="205"/>
      <c r="D2" s="21"/>
      <c r="E2" s="226" t="s">
        <v>62</v>
      </c>
      <c r="F2" s="227"/>
      <c r="G2" s="228"/>
      <c r="H2" s="22"/>
      <c r="I2" s="2"/>
      <c r="J2" s="204" t="s">
        <v>0</v>
      </c>
      <c r="K2" s="229"/>
      <c r="L2" s="23" t="s">
        <v>63</v>
      </c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>
        <v>365091</v>
      </c>
      <c r="F3" s="227"/>
      <c r="G3" s="228"/>
      <c r="H3" s="22"/>
      <c r="I3" s="25"/>
      <c r="J3" s="204" t="s">
        <v>25</v>
      </c>
      <c r="K3" s="229"/>
      <c r="L3" s="204" t="s">
        <v>64</v>
      </c>
      <c r="M3" s="205"/>
      <c r="N3" s="205"/>
      <c r="O3" s="229"/>
      <c r="P3" s="22"/>
      <c r="Q3" s="22"/>
      <c r="R3" s="231"/>
      <c r="S3" s="232"/>
      <c r="T3" s="233"/>
      <c r="U3" s="204">
        <v>364751</v>
      </c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290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61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290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2</v>
      </c>
      <c r="W12" s="55">
        <f>U12/V12</f>
        <v>0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42083</v>
      </c>
      <c r="C13" s="30" t="s">
        <v>65</v>
      </c>
      <c r="D13" s="30"/>
      <c r="E13" s="30">
        <v>0.1</v>
      </c>
      <c r="F13" s="77">
        <v>2</v>
      </c>
      <c r="G13" s="32">
        <v>4</v>
      </c>
      <c r="H13" s="4" t="e">
        <f>IF(G13="","",(IF(#REF!=0,"",(#REF!*G13*#REF!))))</f>
        <v>#REF!</v>
      </c>
      <c r="I13" s="5">
        <f t="shared" ref="I13:I24" si="0">IF(G13="","",(SUM(E13+F13+Q13)))</f>
        <v>2.1</v>
      </c>
      <c r="J13" s="6">
        <f>SUM(G$12:G13)</f>
        <v>4</v>
      </c>
      <c r="K13" s="6">
        <f>E$4-J13</f>
        <v>286</v>
      </c>
      <c r="L13" s="7">
        <f t="shared" ref="L13:L23" si="1">IF(G13="",0,$T$12*(I13-F13-Q13))</f>
        <v>0</v>
      </c>
      <c r="M13" s="4">
        <f>G13</f>
        <v>4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42083</v>
      </c>
      <c r="C14" s="30" t="s">
        <v>66</v>
      </c>
      <c r="D14" s="30"/>
      <c r="E14" s="30">
        <v>3.5</v>
      </c>
      <c r="F14" s="78">
        <v>0</v>
      </c>
      <c r="G14" s="32">
        <v>38</v>
      </c>
      <c r="H14" s="4" t="e">
        <f>IF(G14="","",(IF(#REF!=0,"",(#REF!*G14*#REF!))))</f>
        <v>#REF!</v>
      </c>
      <c r="I14" s="5">
        <f t="shared" si="0"/>
        <v>3.5</v>
      </c>
      <c r="J14" s="6">
        <f>SUM(G$12:G14)</f>
        <v>42</v>
      </c>
      <c r="K14" s="6">
        <f>E$4-J14</f>
        <v>248</v>
      </c>
      <c r="L14" s="7">
        <f t="shared" si="1"/>
        <v>0</v>
      </c>
      <c r="M14" s="4">
        <f t="shared" ref="M14:M23" si="4">G14</f>
        <v>38</v>
      </c>
      <c r="N14" s="135" t="str">
        <f t="shared" ref="N14:N23" si="5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>
        <v>42083</v>
      </c>
      <c r="C15" s="30" t="s">
        <v>67</v>
      </c>
      <c r="D15" s="30"/>
      <c r="E15" s="30">
        <v>8</v>
      </c>
      <c r="F15" s="78">
        <v>0</v>
      </c>
      <c r="G15" s="32">
        <v>91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133</v>
      </c>
      <c r="K15" s="6">
        <f>E$4-J15</f>
        <v>157</v>
      </c>
      <c r="L15" s="7">
        <f t="shared" si="1"/>
        <v>0</v>
      </c>
      <c r="M15" s="4">
        <f t="shared" si="4"/>
        <v>91</v>
      </c>
      <c r="N15" s="135" t="str">
        <f t="shared" si="5"/>
        <v/>
      </c>
      <c r="O15" s="136"/>
      <c r="P15" s="33"/>
      <c r="Q15" s="8">
        <v>0</v>
      </c>
      <c r="R15" s="8">
        <v>0</v>
      </c>
      <c r="S15" s="8">
        <v>0</v>
      </c>
      <c r="T15" s="166"/>
      <c r="U15" s="167"/>
      <c r="V15" s="167"/>
      <c r="W15" s="168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>
      <c r="B16" s="9">
        <v>42086</v>
      </c>
      <c r="C16" s="35" t="s">
        <v>68</v>
      </c>
      <c r="D16" s="50"/>
      <c r="E16" s="50">
        <v>8</v>
      </c>
      <c r="F16" s="79">
        <v>0</v>
      </c>
      <c r="G16" s="10">
        <v>100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233</v>
      </c>
      <c r="K16" s="6">
        <f t="shared" ref="K16:K24" si="8">E$4-J16</f>
        <v>57</v>
      </c>
      <c r="L16" s="7">
        <f t="shared" si="1"/>
        <v>0</v>
      </c>
      <c r="M16" s="4">
        <f t="shared" si="4"/>
        <v>100</v>
      </c>
      <c r="N16" s="135" t="str">
        <f t="shared" si="5"/>
        <v/>
      </c>
      <c r="O16" s="136"/>
      <c r="P16" s="33"/>
      <c r="Q16" s="8">
        <v>0</v>
      </c>
      <c r="R16" s="8">
        <v>0</v>
      </c>
      <c r="S16" s="8">
        <v>0</v>
      </c>
      <c r="T16" s="172" t="s">
        <v>69</v>
      </c>
      <c r="U16" s="173"/>
      <c r="V16" s="173"/>
      <c r="W16" s="174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233</v>
      </c>
      <c r="K17" s="6">
        <f t="shared" ref="K17" si="11">E$4-J17</f>
        <v>57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 t="s">
        <v>70</v>
      </c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233</v>
      </c>
      <c r="K18" s="6">
        <f t="shared" ref="K18:K20" si="17">E$4-J18</f>
        <v>57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233</v>
      </c>
      <c r="K19" s="6">
        <f t="shared" si="17"/>
        <v>57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233</v>
      </c>
      <c r="K20" s="6">
        <f t="shared" si="17"/>
        <v>57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233</v>
      </c>
      <c r="K21" s="6">
        <f t="shared" si="8"/>
        <v>57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233</v>
      </c>
      <c r="K22" s="6">
        <f t="shared" si="8"/>
        <v>57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233</v>
      </c>
      <c r="K23" s="6">
        <f t="shared" si="8"/>
        <v>57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19.600000000000001</v>
      </c>
      <c r="F24" s="62">
        <f>SUM(F13:F23)</f>
        <v>2</v>
      </c>
      <c r="G24" s="62">
        <f>SUM(G13:G23)</f>
        <v>233</v>
      </c>
      <c r="H24" s="81"/>
      <c r="I24" s="62">
        <f t="shared" si="0"/>
        <v>21.6</v>
      </c>
      <c r="J24" s="82">
        <f>J23</f>
        <v>233</v>
      </c>
      <c r="K24" s="82">
        <f t="shared" si="8"/>
        <v>57</v>
      </c>
      <c r="L24" s="83">
        <f>SUM(L13:L23)</f>
        <v>0</v>
      </c>
      <c r="M24" s="81">
        <f>SUM(M13:M23)</f>
        <v>233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1" t="s">
        <v>37</v>
      </c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3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290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290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290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19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290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290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290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290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290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290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290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290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290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1"/>
      <c r="I38" s="83">
        <f t="shared" ref="I38" si="48">IF(G38="","",(SUM(E38+F38+Q38)))</f>
        <v>0</v>
      </c>
      <c r="J38" s="82">
        <f>J37</f>
        <v>0</v>
      </c>
      <c r="K38" s="82">
        <f t="shared" si="45"/>
        <v>290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290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290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290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290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290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290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290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290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290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290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290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290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290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>
        <v>278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122"/>
      <c r="P56" s="115"/>
      <c r="Q56" s="115"/>
      <c r="R56" s="240"/>
      <c r="S56" s="115"/>
      <c r="T56" s="240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233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tlucz</cp:lastModifiedBy>
  <cp:lastPrinted>2014-10-07T20:17:03Z</cp:lastPrinted>
  <dcterms:created xsi:type="dcterms:W3CDTF">2014-06-10T19:48:08Z</dcterms:created>
  <dcterms:modified xsi:type="dcterms:W3CDTF">2015-03-31T19:01:09Z</dcterms:modified>
</cp:coreProperties>
</file>