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<sst xmlns="http://schemas.openxmlformats.org/spreadsheetml/2006/main" count="149" uniqueCount="76">
  <si>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</si>
  <si>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</si>
  <si>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</si>
  <si>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</si>
  <si>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</si>
  <si>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</si>
  <si>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</si>
  <si>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</si>
  <si>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</si>
  <si>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</si>
  <si>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</si>
  <si>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</si>
  <si>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</si>
  <si>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</si>
  <si>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</si>
  <si>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</si>
  <si>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</si>
  <si>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</si>
  <si>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</si>
  <si>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</si>
  <si>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</si>
  <si>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</si>
  <si>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</si>
  <si>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</si>
  <si>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</si>
  <si>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</si>
  <si>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</si>
  <si>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</si>
  <si>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</si>
  <si>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</si>
  <si>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</si>
  <si>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</si>
  <si>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</si>
  <si>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</si>
  <si>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</si>
  <si>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</si>
  <si>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</si>
  <si>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</si>
  <si>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</si>
  <si>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</si>
  <si>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</si>
  <si>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</si>
  <si>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</si>
  <si>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</si>
  <si>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</si>
  <si>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</si>
  <si>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</si>
  <si>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</si>
  <si>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</si>
  <si>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</si>
  <si>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</si>
  <si>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</si>
  <si>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</si>
  <si>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</si>
  <si>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</si>
  <si>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</si>
  <si>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</si>
  <si>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</si>
  <si>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</si>
  <si>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</si>
  <si>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</si>
  <si>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</si>
  <si>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FS135-10</t>
  </si>
  <si>
    <t>A</t>
  </si>
  <si>
    <t>CHI23425</t>
  </si>
  <si>
    <t>A02002-0022</t>
  </si>
  <si>
    <t>BA</t>
  </si>
  <si>
    <t>BJ</t>
  </si>
  <si>
    <t>9pm</t>
  </si>
  <si>
    <t>Yes</t>
  </si>
  <si>
    <t>JC</t>
  </si>
  <si>
    <t>JO</t>
  </si>
  <si>
    <t>jo</t>
  </si>
  <si>
    <t>JOB OUT</t>
  </si>
  <si>
    <t>NO PARTS AT MACH-MR</t>
  </si>
  <si>
    <t>Routing:        SEE SUPERVISOR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</si>
</sst>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31" zoomScale="90" zoomScaleNormal="90" workbookViewId="0">
      <selection activeCell="G49" sqref="G4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 t="s">
        <v>64</v>
      </c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364751</v>
      </c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>
        <v>4</v>
      </c>
      <c r="V12" s="54">
        <f>SUM(F13:F23)</f>
        <v>2.5</v>
      </c>
      <c r="W12" s="55">
        <f>U12/V12</f>
        <v>1.6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42080</v>
      </c>
      <c r="C13" s="30" t="s">
        <v>66</v>
      </c>
      <c r="D13" s="30"/>
      <c r="E13" s="30">
        <v>2</v>
      </c>
      <c r="F13" s="77">
        <v>2.5</v>
      </c>
      <c r="G13" s="32">
        <v>12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12</v>
      </c>
      <c r="K13" s="6">
        <f>E$4-J13</f>
        <v>188</v>
      </c>
      <c r="L13" s="7">
        <f t="shared" ref="L13:L23" si="1">IF(G13="",0,$T$12*(I13-F13-Q13))</f>
        <v>0</v>
      </c>
      <c r="M13" s="4">
        <f>G13</f>
        <v>12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42081</v>
      </c>
      <c r="C14" s="30" t="s">
        <v>67</v>
      </c>
      <c r="D14" s="30"/>
      <c r="E14" s="30">
        <v>5.5</v>
      </c>
      <c r="F14" s="78">
        <v>0</v>
      </c>
      <c r="G14" s="32">
        <v>29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41</v>
      </c>
      <c r="K14" s="6">
        <f>E$4-J14</f>
        <v>159</v>
      </c>
      <c r="L14" s="7">
        <f t="shared" si="1"/>
        <v>0</v>
      </c>
      <c r="M14" s="4">
        <f t="shared" ref="M14:M23" si="4">G14</f>
        <v>29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42081</v>
      </c>
      <c r="C15" s="30" t="s">
        <v>71</v>
      </c>
      <c r="D15" s="30"/>
      <c r="E15" s="30">
        <v>7</v>
      </c>
      <c r="F15" s="78">
        <v>0</v>
      </c>
      <c r="G15" s="32">
        <v>42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83</v>
      </c>
      <c r="K15" s="6">
        <f>E$4-J15</f>
        <v>117</v>
      </c>
      <c r="L15" s="7">
        <f t="shared" si="1"/>
        <v>0</v>
      </c>
      <c r="M15" s="4">
        <f t="shared" si="4"/>
        <v>42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42081</v>
      </c>
      <c r="C16" s="35" t="s">
        <v>66</v>
      </c>
      <c r="D16" s="50"/>
      <c r="E16" s="50">
        <v>6</v>
      </c>
      <c r="F16" s="79">
        <v>0</v>
      </c>
      <c r="G16" s="10">
        <v>28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111</v>
      </c>
      <c r="K16" s="6">
        <f t="shared" ref="K16:K24" si="8">E$4-J16</f>
        <v>89</v>
      </c>
      <c r="L16" s="7">
        <f t="shared" si="1"/>
        <v>0</v>
      </c>
      <c r="M16" s="4">
        <f t="shared" si="4"/>
        <v>28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42082</v>
      </c>
      <c r="C17" s="35" t="s">
        <v>67</v>
      </c>
      <c r="D17" s="61"/>
      <c r="E17" s="61">
        <v>7</v>
      </c>
      <c r="F17" s="79">
        <v>0</v>
      </c>
      <c r="G17" s="10">
        <v>42</v>
      </c>
      <c r="H17" s="4"/>
      <c r="I17" s="5">
        <f t="shared" ref="I17" si="10">IF(G17="","",(SUM(E17+F17+Q17)))</f>
        <v>7</v>
      </c>
      <c r="J17" s="6">
        <f>SUM(G$12:G17)</f>
        <v>153</v>
      </c>
      <c r="K17" s="6">
        <f t="shared" ref="K17" si="11">E$4-J17</f>
        <v>47</v>
      </c>
      <c r="L17" s="7">
        <f t="shared" ref="L17" si="12">IF(G17="",0,$T$12*(I17-F17-Q17))</f>
        <v>0</v>
      </c>
      <c r="M17" s="4">
        <f t="shared" ref="M17" si="13">G17</f>
        <v>42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42082</v>
      </c>
      <c r="C18" s="59" t="s">
        <v>71</v>
      </c>
      <c r="D18" s="61"/>
      <c r="E18" s="61">
        <v>7</v>
      </c>
      <c r="F18" s="79">
        <v>0</v>
      </c>
      <c r="G18" s="10">
        <v>45</v>
      </c>
      <c r="H18" s="4"/>
      <c r="I18" s="5">
        <f t="shared" ref="I18:I20" si="16">IF(G18="","",(SUM(E18+F18+Q18)))</f>
        <v>7</v>
      </c>
      <c r="J18" s="6">
        <f>SUM(G$12:G18)</f>
        <v>198</v>
      </c>
      <c r="K18" s="6">
        <f t="shared" ref="K18:K20" si="17">E$4-J18</f>
        <v>2</v>
      </c>
      <c r="L18" s="7">
        <f t="shared" ref="L18:L20" si="18">IF(G18="",0,$T$12*(I18-F18-Q18))</f>
        <v>0</v>
      </c>
      <c r="M18" s="4">
        <f t="shared" ref="M18:M20" si="19">G18</f>
        <v>45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42082</v>
      </c>
      <c r="C19" s="59" t="s">
        <v>66</v>
      </c>
      <c r="D19" s="61"/>
      <c r="E19" s="61">
        <v>6</v>
      </c>
      <c r="F19" s="79">
        <v>0</v>
      </c>
      <c r="G19" s="10">
        <v>38</v>
      </c>
      <c r="H19" s="4"/>
      <c r="I19" s="5">
        <f t="shared" si="16"/>
        <v>6</v>
      </c>
      <c r="J19" s="6">
        <f>SUM(G$12:G19)</f>
        <v>236</v>
      </c>
      <c r="K19" s="6">
        <f t="shared" si="17"/>
        <v>-36</v>
      </c>
      <c r="L19" s="7">
        <f t="shared" si="18"/>
        <v>0</v>
      </c>
      <c r="M19" s="4">
        <f t="shared" si="19"/>
        <v>38</v>
      </c>
      <c r="N19" s="135" t="str">
        <f t="shared" si="20"/>
        <v/>
      </c>
      <c r="O19" s="136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42083</v>
      </c>
      <c r="C20" s="59" t="s">
        <v>67</v>
      </c>
      <c r="D20" s="61"/>
      <c r="E20" s="61">
        <v>8</v>
      </c>
      <c r="F20" s="79">
        <v>0</v>
      </c>
      <c r="G20" s="10">
        <v>44</v>
      </c>
      <c r="H20" s="4"/>
      <c r="I20" s="5">
        <f t="shared" si="16"/>
        <v>8</v>
      </c>
      <c r="J20" s="6">
        <f>SUM(G$12:G20)</f>
        <v>280</v>
      </c>
      <c r="K20" s="6">
        <f t="shared" si="17"/>
        <v>-80</v>
      </c>
      <c r="L20" s="7">
        <f t="shared" si="18"/>
        <v>0</v>
      </c>
      <c r="M20" s="4">
        <f t="shared" si="19"/>
        <v>44</v>
      </c>
      <c r="N20" s="135" t="str">
        <f t="shared" si="20"/>
        <v/>
      </c>
      <c r="O20" s="136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42083</v>
      </c>
      <c r="C21" s="36" t="s">
        <v>72</v>
      </c>
      <c r="D21" s="50"/>
      <c r="E21" s="50">
        <v>1</v>
      </c>
      <c r="F21" s="79">
        <v>0</v>
      </c>
      <c r="G21" s="10">
        <v>8</v>
      </c>
      <c r="H21" s="4" t="e">
        <f>IF(G21="","",(IF(#REF!=0,"",(#REF!*G21*#REF!))))</f>
        <v>#REF!</v>
      </c>
      <c r="I21" s="5">
        <f t="shared" si="0"/>
        <v>1</v>
      </c>
      <c r="J21" s="6">
        <f>SUM(G$12:G21)</f>
        <v>288</v>
      </c>
      <c r="K21" s="6">
        <f t="shared" si="8"/>
        <v>-88</v>
      </c>
      <c r="L21" s="7">
        <f t="shared" si="1"/>
        <v>0</v>
      </c>
      <c r="M21" s="4">
        <f t="shared" si="4"/>
        <v>8</v>
      </c>
      <c r="N21" s="135" t="str">
        <f t="shared" si="5"/>
        <v/>
      </c>
      <c r="O21" s="136"/>
      <c r="P21" s="33"/>
      <c r="Q21" s="8">
        <v>0</v>
      </c>
      <c r="R21" s="8">
        <v>0</v>
      </c>
      <c r="S21" s="8">
        <v>0</v>
      </c>
      <c r="T21" s="172" t="s">
        <v>73</v>
      </c>
      <c r="U21" s="173"/>
      <c r="V21" s="173"/>
      <c r="W21" s="174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288</v>
      </c>
      <c r="K22" s="6">
        <f t="shared" si="8"/>
        <v>-88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 t="s">
        <v>74</v>
      </c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288</v>
      </c>
      <c r="K23" s="6">
        <f t="shared" si="8"/>
        <v>-88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49.5</v>
      </c>
      <c r="F24" s="62">
        <f>SUM(F13:F23)</f>
        <v>2.5</v>
      </c>
      <c r="G24" s="62">
        <f>SUM(G13:G23)</f>
        <v>288</v>
      </c>
      <c r="H24" s="81"/>
      <c r="I24" s="62">
        <f t="shared" si="0"/>
        <v>52</v>
      </c>
      <c r="J24" s="82">
        <f>J23</f>
        <v>288</v>
      </c>
      <c r="K24" s="82">
        <f t="shared" si="8"/>
        <v>-88</v>
      </c>
      <c r="L24" s="83">
        <f>SUM(L13:L23)</f>
        <v>0</v>
      </c>
      <c r="M24" s="81">
        <f>SUM(M13:M23)</f>
        <v>288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75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278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42080</v>
      </c>
      <c r="N56" s="114"/>
      <c r="O56" s="122" t="s">
        <v>68</v>
      </c>
      <c r="P56" s="115"/>
      <c r="Q56" s="115"/>
      <c r="R56" s="240" t="s">
        <v>69</v>
      </c>
      <c r="S56" s="115"/>
      <c r="T56" s="240" t="s">
        <v>70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288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2015-03-31T19:01:44Z</dcterms:modified>
</cp:coreProperties>
</file>