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24" i="1" l="1"/>
  <c r="AH24" i="1" s="1"/>
  <c r="AI52" i="1"/>
  <c r="AC57" i="1"/>
  <c r="AH37" i="1"/>
  <c r="AF38" i="1"/>
  <c r="AC59" i="1"/>
  <c r="AI24" i="1"/>
  <c r="AK24" i="1" s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Q52" i="1" l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<sst xmlns="http://schemas.openxmlformats.org/spreadsheetml/2006/main" count="145" uniqueCount="75">
  <si>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</si>
  <si>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</si>
  <si>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</si>
  <si>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</si>
  <si>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</si>
  <si>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</si>
  <si>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</si>
  <si>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</si>
  <si>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</si>
  <si>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</si>
  <si>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</si>
  <si>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</si>
  <si>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</si>
  <si>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</si>
  <si>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</si>
  <si>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</si>
  <si>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</si>
  <si>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</si>
  <si>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</si>
  <si>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</si>
  <si>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</si>
  <si>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</si>
  <si>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</si>
  <si>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</si>
  <si>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</si>
  <si>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</si>
  <si>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</si>
  <si>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</si>
  <si>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</si>
  <si>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</si>
  <si>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</si>
  <si>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</si>
  <si>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</si>
  <si>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</si>
  <si>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</si>
  <si>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</si>
  <si>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</si>
  <si>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</si>
  <si>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</si>
  <si>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</si>
  <si>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</si>
  <si>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</si>
  <si>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</si>
  <si>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</si>
  <si>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</si>
  <si>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</si>
  <si>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</si>
  <si>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</si>
  <si>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</si>
  <si>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</si>
  <si>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</si>
  <si>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</si>
  <si>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</si>
  <si>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</si>
  <si>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</si>
  <si>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</si>
  <si>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</si>
  <si>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</si>
  <si>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</si>
  <si>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</si>
  <si>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</si>
  <si>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FS135-10</t>
  </si>
  <si>
    <t>A02002-0022</t>
  </si>
  <si>
    <t>Machine #  HARDING</t>
  </si>
  <si>
    <t>8M 52SEC</t>
  </si>
  <si>
    <t>MR 9/18/14</t>
  </si>
  <si>
    <t>Routing:        SEE SUPERVISOR</t>
  </si>
  <si>
    <t>BJ</t>
  </si>
  <si>
    <t>JO</t>
  </si>
  <si>
    <t>BA</t>
  </si>
  <si>
    <t>A</t>
  </si>
  <si>
    <t>YES</t>
  </si>
  <si>
    <t>DH</t>
  </si>
  <si>
    <t>JOB OUT</t>
  </si>
  <si>
    <t>No parts @ 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</si>
</sst>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34" zoomScale="90" zoomScaleNormal="90" workbookViewId="0">
      <selection activeCell="F57" sqref="F57:G57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 x14ac:dyDescent="0.25">
      <c r="B2" s="226" t="s">
        <v>24</v>
      </c>
      <c r="C2" s="206"/>
      <c r="D2" s="21"/>
      <c r="E2" s="227" t="s">
        <v>61</v>
      </c>
      <c r="F2" s="228"/>
      <c r="G2" s="229"/>
      <c r="H2" s="22"/>
      <c r="I2" s="2"/>
      <c r="J2" s="205" t="s">
        <v>0</v>
      </c>
      <c r="K2" s="230"/>
      <c r="L2" s="23" t="s">
        <v>70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6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 x14ac:dyDescent="0.25">
      <c r="B3" s="226" t="s">
        <v>22</v>
      </c>
      <c r="C3" s="206"/>
      <c r="D3" s="24"/>
      <c r="E3" s="227">
        <v>381841</v>
      </c>
      <c r="F3" s="228"/>
      <c r="G3" s="229"/>
      <c r="H3" s="22"/>
      <c r="I3" s="25"/>
      <c r="J3" s="205" t="s">
        <v>25</v>
      </c>
      <c r="K3" s="230"/>
      <c r="L3" s="205" t="s">
        <v>62</v>
      </c>
      <c r="M3" s="206"/>
      <c r="N3" s="206"/>
      <c r="O3" s="230"/>
      <c r="P3" s="22"/>
      <c r="Q3" s="22"/>
      <c r="R3" s="232"/>
      <c r="S3" s="233"/>
      <c r="T3" s="234"/>
      <c r="U3" s="205"/>
      <c r="V3" s="206"/>
      <c r="W3" s="207"/>
      <c r="Y3" s="226" t="s">
        <v>22</v>
      </c>
      <c r="Z3" s="206"/>
      <c r="AA3" s="95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 x14ac:dyDescent="0.25">
      <c r="B4" s="208" t="s">
        <v>23</v>
      </c>
      <c r="C4" s="210"/>
      <c r="D4" s="24"/>
      <c r="E4" s="231">
        <v>250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5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 x14ac:dyDescent="0.25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7"/>
      <c r="N6" s="88"/>
      <c r="O6" s="88"/>
      <c r="P6" s="88"/>
      <c r="Q6" s="89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6" t="s">
        <v>60</v>
      </c>
      <c r="AP6" s="197"/>
      <c r="AQ6" s="197"/>
      <c r="AR6" s="197"/>
      <c r="AS6" s="197"/>
      <c r="AT6" s="198"/>
    </row>
    <row r="7" spans="2:46" ht="16.5" customHeight="1" x14ac:dyDescent="0.25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6"/>
      <c r="N7" s="202"/>
      <c r="O7" s="203"/>
      <c r="P7" s="203"/>
      <c r="Q7" s="203"/>
      <c r="R7" s="204" t="s">
        <v>57</v>
      </c>
      <c r="S7" s="204"/>
      <c r="T7" s="204"/>
      <c r="U7" s="205" t="s">
        <v>65</v>
      </c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6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 x14ac:dyDescent="0.25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6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6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 x14ac:dyDescent="0.3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 x14ac:dyDescent="0.25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 x14ac:dyDescent="0.3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 x14ac:dyDescent="0.25">
      <c r="B12" s="152" t="s">
        <v>63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250</v>
      </c>
      <c r="L12" s="155" t="s">
        <v>55</v>
      </c>
      <c r="M12" s="156"/>
      <c r="N12" s="245" t="s">
        <v>64</v>
      </c>
      <c r="O12" s="246"/>
      <c r="P12" s="70"/>
      <c r="Q12" s="70"/>
      <c r="R12" s="70"/>
      <c r="S12" s="71"/>
      <c r="T12" s="72">
        <v>5</v>
      </c>
      <c r="U12" s="72">
        <v>4</v>
      </c>
      <c r="V12" s="54">
        <f>SUM(F13:F23)</f>
        <v>3</v>
      </c>
      <c r="W12" s="55">
        <f>U12/V12</f>
        <v>1.3333333333333333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42248</v>
      </c>
      <c r="C13" s="30" t="s">
        <v>67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250</v>
      </c>
      <c r="L13" s="7">
        <f t="shared" ref="L13:L23" si="1">IF(G13="",0,$T$12*(I13-F13-Q13))</f>
        <v>0</v>
      </c>
      <c r="M13" s="4">
        <f>G13</f>
        <v>0</v>
      </c>
      <c r="N13" s="136" t="str">
        <f>IF(L13=0,"",(M13/L13))</f>
        <v/>
      </c>
      <c r="O13" s="137"/>
      <c r="P13" s="33"/>
      <c r="Q13" s="30">
        <v>0</v>
      </c>
      <c r="R13" s="30">
        <v>0</v>
      </c>
      <c r="S13" s="30">
        <v>0</v>
      </c>
      <c r="T13" s="167"/>
      <c r="U13" s="168"/>
      <c r="V13" s="168"/>
      <c r="W13" s="16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 x14ac:dyDescent="0.25">
      <c r="B14" s="29">
        <v>42248</v>
      </c>
      <c r="C14" s="30" t="s">
        <v>68</v>
      </c>
      <c r="D14" s="30"/>
      <c r="E14" s="30">
        <v>7</v>
      </c>
      <c r="F14" s="81">
        <v>0</v>
      </c>
      <c r="G14" s="32">
        <v>32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32</v>
      </c>
      <c r="K14" s="6">
        <f>E$4-J14</f>
        <v>218</v>
      </c>
      <c r="L14" s="7">
        <f t="shared" si="1"/>
        <v>35</v>
      </c>
      <c r="M14" s="4">
        <f t="shared" ref="M14:M23" si="4">G14</f>
        <v>32</v>
      </c>
      <c r="N14" s="136">
        <f t="shared" ref="N14:N23" si="5">IF(L14=0,"",(M14/L14))</f>
        <v>0.91428571428571426</v>
      </c>
      <c r="O14" s="137"/>
      <c r="P14" s="33"/>
      <c r="Q14" s="30">
        <v>0</v>
      </c>
      <c r="R14" s="30">
        <v>0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 x14ac:dyDescent="0.25">
      <c r="B15" s="29">
        <v>42248</v>
      </c>
      <c r="C15" s="30" t="s">
        <v>69</v>
      </c>
      <c r="D15" s="30"/>
      <c r="E15" s="30">
        <v>8</v>
      </c>
      <c r="F15" s="81">
        <v>0</v>
      </c>
      <c r="G15" s="32">
        <v>28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60</v>
      </c>
      <c r="K15" s="6">
        <f>E$4-J15</f>
        <v>190</v>
      </c>
      <c r="L15" s="7">
        <f t="shared" si="1"/>
        <v>40</v>
      </c>
      <c r="M15" s="4">
        <f t="shared" si="4"/>
        <v>28</v>
      </c>
      <c r="N15" s="136">
        <f t="shared" si="5"/>
        <v>0.7</v>
      </c>
      <c r="O15" s="137"/>
      <c r="P15" s="33"/>
      <c r="Q15" s="8">
        <v>0</v>
      </c>
      <c r="R15" s="8">
        <v>0</v>
      </c>
      <c r="S15" s="8">
        <v>0</v>
      </c>
      <c r="T15" s="167"/>
      <c r="U15" s="168"/>
      <c r="V15" s="168"/>
      <c r="W15" s="16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90"/>
      <c r="AO15" s="90"/>
      <c r="AP15" s="90"/>
      <c r="AQ15" s="167"/>
      <c r="AR15" s="168"/>
      <c r="AS15" s="168"/>
      <c r="AT15" s="169"/>
    </row>
    <row r="16" spans="2:46" ht="15" customHeight="1" x14ac:dyDescent="0.25">
      <c r="B16" s="9">
        <v>42249</v>
      </c>
      <c r="C16" s="35" t="s">
        <v>67</v>
      </c>
      <c r="D16" s="50"/>
      <c r="E16" s="50">
        <v>8</v>
      </c>
      <c r="F16" s="82">
        <v>0</v>
      </c>
      <c r="G16" s="10">
        <v>42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102</v>
      </c>
      <c r="K16" s="6">
        <f t="shared" ref="K16:K24" si="8">E$4-J16</f>
        <v>148</v>
      </c>
      <c r="L16" s="7">
        <f t="shared" si="1"/>
        <v>40</v>
      </c>
      <c r="M16" s="4">
        <f t="shared" si="4"/>
        <v>42</v>
      </c>
      <c r="N16" s="136">
        <f t="shared" si="5"/>
        <v>1.05</v>
      </c>
      <c r="O16" s="137"/>
      <c r="P16" s="33"/>
      <c r="Q16" s="8">
        <v>0</v>
      </c>
      <c r="R16" s="8">
        <v>0</v>
      </c>
      <c r="S16" s="8">
        <v>0</v>
      </c>
      <c r="T16" s="167"/>
      <c r="U16" s="168"/>
      <c r="V16" s="168"/>
      <c r="W16" s="16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90"/>
      <c r="AO16" s="90"/>
      <c r="AP16" s="90"/>
      <c r="AQ16" s="167"/>
      <c r="AR16" s="168"/>
      <c r="AS16" s="168"/>
      <c r="AT16" s="169"/>
    </row>
    <row r="17" spans="2:46" ht="15" customHeight="1" x14ac:dyDescent="0.25">
      <c r="B17" s="9">
        <v>42249</v>
      </c>
      <c r="C17" s="35" t="s">
        <v>68</v>
      </c>
      <c r="D17" s="61"/>
      <c r="E17" s="61">
        <v>3</v>
      </c>
      <c r="F17" s="82">
        <v>0</v>
      </c>
      <c r="G17" s="10">
        <v>14</v>
      </c>
      <c r="H17" s="4"/>
      <c r="I17" s="5">
        <f t="shared" ref="I17" si="10">IF(G17="","",(SUM(E17+F17+Q17)))</f>
        <v>3</v>
      </c>
      <c r="J17" s="6">
        <f>SUM(G$12:G17)</f>
        <v>116</v>
      </c>
      <c r="K17" s="6">
        <f t="shared" ref="K17" si="11">E$4-J17</f>
        <v>134</v>
      </c>
      <c r="L17" s="7">
        <f t="shared" ref="L17" si="12">IF(G17="",0,$T$12*(I17-F17-Q17))</f>
        <v>15</v>
      </c>
      <c r="M17" s="4">
        <f t="shared" ref="M17" si="13">G17</f>
        <v>14</v>
      </c>
      <c r="N17" s="136">
        <f t="shared" ref="N17" si="14">IF(L17=0,"",(M17/L17))</f>
        <v>0.93333333333333335</v>
      </c>
      <c r="O17" s="137"/>
      <c r="P17" s="33"/>
      <c r="Q17" s="61">
        <v>0</v>
      </c>
      <c r="R17" s="61">
        <v>0</v>
      </c>
      <c r="S17" s="61">
        <v>0</v>
      </c>
      <c r="T17" s="173" t="s">
        <v>73</v>
      </c>
      <c r="U17" s="174"/>
      <c r="V17" s="174"/>
      <c r="W17" s="175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90"/>
      <c r="AO17" s="90"/>
      <c r="AP17" s="90"/>
      <c r="AQ17" s="167"/>
      <c r="AR17" s="168"/>
      <c r="AS17" s="168"/>
      <c r="AT17" s="169"/>
    </row>
    <row r="18" spans="2:46" ht="15" customHeight="1" x14ac:dyDescent="0.25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116</v>
      </c>
      <c r="K18" s="6">
        <f t="shared" ref="K18:K20" si="17">E$4-J18</f>
        <v>134</v>
      </c>
      <c r="L18" s="7">
        <f t="shared" ref="L18:L20" si="18">IF(G18="",0,$T$12*(I18-F18-Q18))</f>
        <v>0</v>
      </c>
      <c r="M18" s="4">
        <f t="shared" ref="M18:M20" si="19">G18</f>
        <v>0</v>
      </c>
      <c r="N18" s="136" t="str">
        <f t="shared" ref="N18:N20" si="20">IF(L18=0,"",(M18/L18))</f>
        <v/>
      </c>
      <c r="O18" s="137"/>
      <c r="P18" s="33"/>
      <c r="Q18" s="61"/>
      <c r="R18" s="61"/>
      <c r="S18" s="61"/>
      <c r="T18" s="102" t="s">
        <v>74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116</v>
      </c>
      <c r="K19" s="6">
        <f t="shared" si="17"/>
        <v>134</v>
      </c>
      <c r="L19" s="7">
        <f t="shared" si="18"/>
        <v>0</v>
      </c>
      <c r="M19" s="4">
        <f t="shared" si="19"/>
        <v>0</v>
      </c>
      <c r="N19" s="136" t="str">
        <f t="shared" si="20"/>
        <v/>
      </c>
      <c r="O19" s="137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116</v>
      </c>
      <c r="K20" s="6">
        <f t="shared" si="17"/>
        <v>134</v>
      </c>
      <c r="L20" s="7">
        <f t="shared" si="18"/>
        <v>0</v>
      </c>
      <c r="M20" s="4">
        <f t="shared" si="19"/>
        <v>0</v>
      </c>
      <c r="N20" s="136" t="str">
        <f t="shared" si="20"/>
        <v/>
      </c>
      <c r="O20" s="137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116</v>
      </c>
      <c r="K21" s="6">
        <f t="shared" si="8"/>
        <v>134</v>
      </c>
      <c r="L21" s="7">
        <f t="shared" si="1"/>
        <v>0</v>
      </c>
      <c r="M21" s="4">
        <f t="shared" si="4"/>
        <v>0</v>
      </c>
      <c r="N21" s="136" t="str">
        <f t="shared" si="5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90"/>
      <c r="AO21" s="90"/>
      <c r="AP21" s="90"/>
      <c r="AQ21" s="167"/>
      <c r="AR21" s="168"/>
      <c r="AS21" s="168"/>
      <c r="AT21" s="169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116</v>
      </c>
      <c r="K22" s="6">
        <f t="shared" si="8"/>
        <v>134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90"/>
      <c r="AO22" s="90"/>
      <c r="AP22" s="90"/>
      <c r="AQ22" s="138"/>
      <c r="AR22" s="139"/>
      <c r="AS22" s="139"/>
      <c r="AT22" s="140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116</v>
      </c>
      <c r="K23" s="6">
        <f t="shared" si="8"/>
        <v>134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90"/>
      <c r="AO23" s="90"/>
      <c r="AP23" s="90"/>
      <c r="AQ23" s="138"/>
      <c r="AR23" s="139"/>
      <c r="AS23" s="139"/>
      <c r="AT23" s="140"/>
    </row>
    <row r="24" spans="2:46" ht="15" customHeight="1" x14ac:dyDescent="0.25">
      <c r="B24" s="141" t="s">
        <v>20</v>
      </c>
      <c r="C24" s="142"/>
      <c r="D24" s="52"/>
      <c r="E24" s="62">
        <f>SUM(E13:E23)</f>
        <v>26</v>
      </c>
      <c r="F24" s="62">
        <f>SUM(F13:F23)</f>
        <v>3</v>
      </c>
      <c r="G24" s="62">
        <f>SUM(G13:G23)</f>
        <v>116</v>
      </c>
      <c r="H24" s="84"/>
      <c r="I24" s="62">
        <f t="shared" si="0"/>
        <v>29</v>
      </c>
      <c r="J24" s="85">
        <f>J23</f>
        <v>116</v>
      </c>
      <c r="K24" s="85">
        <f t="shared" si="8"/>
        <v>134</v>
      </c>
      <c r="L24" s="86">
        <f>SUM(L13:L23)</f>
        <v>130</v>
      </c>
      <c r="M24" s="84">
        <f>SUM(M13:M23)</f>
        <v>116</v>
      </c>
      <c r="N24" s="143">
        <f>SUM(M24/L24)</f>
        <v>0.89230769230769236</v>
      </c>
      <c r="O24" s="144"/>
      <c r="P24" s="87"/>
      <c r="Q24" s="86">
        <f>SUM(Q13:Q23)</f>
        <v>0</v>
      </c>
      <c r="R24" s="86"/>
      <c r="S24" s="86">
        <f>SUM(S13:S23)</f>
        <v>0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3" t="e">
        <f>SUM(AJ24/AI24)</f>
        <v>#DIV/0!</v>
      </c>
      <c r="AL24" s="144"/>
      <c r="AM24" s="87"/>
      <c r="AN24" s="86">
        <f>SUM(AN13:AN23)</f>
        <v>0</v>
      </c>
      <c r="AO24" s="86"/>
      <c r="AP24" s="86">
        <f>SUM(AP13:AP23)</f>
        <v>0</v>
      </c>
      <c r="AQ24" s="170"/>
      <c r="AR24" s="171"/>
      <c r="AS24" s="171"/>
      <c r="AT24" s="172"/>
    </row>
    <row r="25" spans="2:46" s="12" customFormat="1" ht="15.75" thickBot="1" x14ac:dyDescent="0.3">
      <c r="B25" s="242" t="s">
        <v>66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 x14ac:dyDescent="0.25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55" t="s">
        <v>55</v>
      </c>
      <c r="M26" s="156"/>
      <c r="N26" s="155"/>
      <c r="O26" s="157"/>
      <c r="P26" s="70"/>
      <c r="Q26" s="70"/>
      <c r="R26" s="70"/>
      <c r="S26" s="71"/>
      <c r="T26" s="73"/>
      <c r="U26" s="74">
        <v>4</v>
      </c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250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90"/>
      <c r="AO27" s="90"/>
      <c r="AP27" s="90"/>
      <c r="AQ27" s="164"/>
      <c r="AR27" s="165"/>
      <c r="AS27" s="165"/>
      <c r="AT27" s="166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250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90"/>
      <c r="AO28" s="90"/>
      <c r="AP28" s="90"/>
      <c r="AQ28" s="120"/>
      <c r="AR28" s="158"/>
      <c r="AS28" s="158"/>
      <c r="AT28" s="159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250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90"/>
      <c r="AO29" s="90"/>
      <c r="AP29" s="90"/>
      <c r="AQ29" s="120"/>
      <c r="AR29" s="158"/>
      <c r="AS29" s="158"/>
      <c r="AT29" s="159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250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90"/>
      <c r="AO30" s="90"/>
      <c r="AP30" s="90"/>
      <c r="AQ30" s="120"/>
      <c r="AR30" s="158"/>
      <c r="AS30" s="158"/>
      <c r="AT30" s="159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250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90"/>
      <c r="AO31" s="90"/>
      <c r="AP31" s="90"/>
      <c r="AQ31" s="120"/>
      <c r="AR31" s="158"/>
      <c r="AS31" s="158"/>
      <c r="AT31" s="159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250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90"/>
      <c r="AO32" s="90"/>
      <c r="AP32" s="90"/>
      <c r="AQ32" s="120"/>
      <c r="AR32" s="158"/>
      <c r="AS32" s="158"/>
      <c r="AT32" s="159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250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90"/>
      <c r="AO33" s="90"/>
      <c r="AP33" s="90"/>
      <c r="AQ33" s="120"/>
      <c r="AR33" s="158"/>
      <c r="AS33" s="158"/>
      <c r="AT33" s="159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250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90"/>
      <c r="AO34" s="90"/>
      <c r="AP34" s="90"/>
      <c r="AQ34" s="120"/>
      <c r="AR34" s="158"/>
      <c r="AS34" s="158"/>
      <c r="AT34" s="159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250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90"/>
      <c r="AO35" s="90"/>
      <c r="AP35" s="90"/>
      <c r="AQ35" s="120"/>
      <c r="AR35" s="158"/>
      <c r="AS35" s="158"/>
      <c r="AT35" s="159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250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250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 x14ac:dyDescent="0.25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250</v>
      </c>
      <c r="L38" s="86">
        <f>SUM(L27:L37)</f>
        <v>0</v>
      </c>
      <c r="M38" s="84">
        <f>SUM(M27:M37)</f>
        <v>0</v>
      </c>
      <c r="N38" s="143" t="e">
        <f>SUM(M38/L38)</f>
        <v>#DIV/0!</v>
      </c>
      <c r="O38" s="144"/>
      <c r="P38" s="87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3" t="e">
        <f>SUM(AJ38/AI38)</f>
        <v>#DIV/0!</v>
      </c>
      <c r="AL38" s="144"/>
      <c r="AM38" s="87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 x14ac:dyDescent="0.3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100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 x14ac:dyDescent="0.25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55" t="s">
        <v>55</v>
      </c>
      <c r="M40" s="156"/>
      <c r="N40" s="155"/>
      <c r="O40" s="157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250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250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250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250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250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250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250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250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250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250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 x14ac:dyDescent="0.25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250</v>
      </c>
      <c r="L52" s="86">
        <f>SUM(L41:L51)</f>
        <v>0</v>
      </c>
      <c r="M52" s="84">
        <f>SUM(M41:M51)</f>
        <v>0</v>
      </c>
      <c r="N52" s="143" t="e">
        <f>SUM(M52/L52)</f>
        <v>#DIV/0!</v>
      </c>
      <c r="O52" s="144"/>
      <c r="P52" s="87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3" t="e">
        <f>SUM(AJ52/AI52)</f>
        <v>#DIV/0!</v>
      </c>
      <c r="AL52" s="144"/>
      <c r="AM52" s="87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 x14ac:dyDescent="0.3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100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 x14ac:dyDescent="0.25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100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8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 x14ac:dyDescent="0.25">
      <c r="B56" s="109" t="s">
        <v>51</v>
      </c>
      <c r="C56" s="110"/>
      <c r="D56" s="110"/>
      <c r="E56" s="110"/>
      <c r="F56" s="111">
        <v>112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>
        <v>42248</v>
      </c>
      <c r="N56" s="115"/>
      <c r="O56" s="123">
        <v>0.3125</v>
      </c>
      <c r="P56" s="116"/>
      <c r="Q56" s="116"/>
      <c r="R56" s="241" t="s">
        <v>71</v>
      </c>
      <c r="S56" s="116"/>
      <c r="T56" s="241" t="s">
        <v>72</v>
      </c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109" t="s">
        <v>50</v>
      </c>
      <c r="C57" s="110"/>
      <c r="D57" s="110"/>
      <c r="E57" s="110"/>
      <c r="F57" s="111">
        <f>SUM(S24+S38+S52)</f>
        <v>0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25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0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0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">
      <c r="B60" s="103" t="s">
        <v>47</v>
      </c>
      <c r="C60" s="104"/>
      <c r="D60" s="104"/>
      <c r="E60" s="104"/>
      <c r="F60" s="105">
        <f>G24</f>
        <v>116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 x14ac:dyDescent="0.25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2014-08-11T12:28:54Z</cp:lastPrinted>
  <dcterms:created xsi:type="dcterms:W3CDTF">2014-06-10T19:48:08Z</dcterms:created>
  <dcterms:modified xsi:type="dcterms:W3CDTF">2015-09-12T12:13:22Z</dcterms:modified>
</cp:coreProperties>
</file>