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24" i="1" l="1"/>
  <c r="AH24" i="1" s="1"/>
  <c r="AI52" i="1"/>
  <c r="AG52" i="1"/>
  <c r="AH52" i="1" s="1"/>
  <c r="AC57" i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<sst xmlns="http://schemas.openxmlformats.org/spreadsheetml/2006/main" count="146" uniqueCount="76">
  <si>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</si>
  <si>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</si>
  <si>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</si>
  <si>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</si>
  <si>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</si>
  <si>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</si>
  <si>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</si>
  <si>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</si>
  <si>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</si>
  <si>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</si>
  <si>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</si>
  <si>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</si>
  <si>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</si>
  <si>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</si>
  <si>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</si>
  <si>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</si>
  <si>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</si>
  <si>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</si>
  <si>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</si>
  <si>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</si>
  <si>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</si>
  <si>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</si>
  <si>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</si>
  <si>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</si>
  <si>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</si>
  <si>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</si>
  <si>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</si>
  <si>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</si>
  <si>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</si>
  <si>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</si>
  <si>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</si>
  <si>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</si>
  <si>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</si>
  <si>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</si>
  <si>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</si>
  <si>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</si>
  <si>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</si>
  <si>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</si>
  <si>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</si>
  <si>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</si>
  <si>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</si>
  <si>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</si>
  <si>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</si>
  <si>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</si>
  <si>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</si>
  <si>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</si>
  <si>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</si>
  <si>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</si>
  <si>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</si>
  <si>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</si>
  <si>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</si>
  <si>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</si>
  <si>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</si>
  <si>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</si>
  <si>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</si>
  <si>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</si>
  <si>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</si>
  <si>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</si>
  <si>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</si>
  <si>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</si>
  <si>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</si>
  <si>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FS22-20</t>
  </si>
  <si>
    <t>FS22-10</t>
  </si>
  <si>
    <t>Machine #  B/S 16</t>
  </si>
  <si>
    <t>59 SEC</t>
  </si>
  <si>
    <t>Routing:        WASH &amp; PACK DEPT</t>
  </si>
  <si>
    <t>MR 2/25/15</t>
  </si>
  <si>
    <t xml:space="preserve">F </t>
  </si>
  <si>
    <t>MP</t>
  </si>
  <si>
    <t>230 PM</t>
  </si>
  <si>
    <t>YES</t>
  </si>
  <si>
    <t>DH</t>
  </si>
  <si>
    <t>RH</t>
  </si>
  <si>
    <t>Moved to B17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</si>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</sst>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9" sqref="F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3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67</v>
      </c>
      <c r="M2" s="22"/>
      <c r="N2" s="22"/>
      <c r="O2" s="22"/>
      <c r="P2" s="22"/>
      <c r="Q2" s="22"/>
      <c r="R2" s="189" t="s">
        <v>45</v>
      </c>
      <c r="S2" s="190"/>
      <c r="T2" s="191"/>
      <c r="U2" s="145">
        <v>361871</v>
      </c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 x14ac:dyDescent="0.3">
      <c r="B3" s="147" t="s">
        <v>22</v>
      </c>
      <c r="C3" s="148"/>
      <c r="D3" s="24"/>
      <c r="E3" s="149">
        <v>368977</v>
      </c>
      <c r="F3" s="150"/>
      <c r="G3" s="151"/>
      <c r="H3" s="22"/>
      <c r="I3" s="25"/>
      <c r="J3" s="145" t="s">
        <v>25</v>
      </c>
      <c r="K3" s="146"/>
      <c r="L3" s="145" t="s">
        <v>61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 x14ac:dyDescent="0.3">
      <c r="B4" s="210" t="s">
        <v>23</v>
      </c>
      <c r="C4" s="191"/>
      <c r="D4" s="24"/>
      <c r="E4" s="189">
        <v>2000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 x14ac:dyDescent="0.3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3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 t="s">
        <v>66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 x14ac:dyDescent="0.3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 x14ac:dyDescent="0.35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 x14ac:dyDescent="0.35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 x14ac:dyDescent="0.3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2000</v>
      </c>
      <c r="L12" s="169" t="s">
        <v>55</v>
      </c>
      <c r="M12" s="170"/>
      <c r="N12" s="169" t="s">
        <v>64</v>
      </c>
      <c r="O12" s="171"/>
      <c r="P12" s="70"/>
      <c r="Q12" s="70"/>
      <c r="R12" s="70"/>
      <c r="S12" s="71"/>
      <c r="T12" s="72">
        <v>49</v>
      </c>
      <c r="U12" s="72">
        <v>4</v>
      </c>
      <c r="V12" s="54">
        <f>SUM(F13:F23)</f>
        <v>4</v>
      </c>
      <c r="W12" s="55">
        <f>U12/V12</f>
        <v>1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42126</v>
      </c>
      <c r="C13" s="30" t="s">
        <v>68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 x14ac:dyDescent="0.3">
      <c r="B14" s="29">
        <v>42128</v>
      </c>
      <c r="C14" s="30" t="s">
        <v>68</v>
      </c>
      <c r="D14" s="30"/>
      <c r="E14" s="30">
        <v>1</v>
      </c>
      <c r="F14" s="81">
        <v>0</v>
      </c>
      <c r="G14" s="32">
        <v>100</v>
      </c>
      <c r="H14" s="4" t="e">
        <f>IF(G14="","",(IF(#REF!=0,"",(#REF!*G14*#REF!))))</f>
        <v>#REF!</v>
      </c>
      <c r="I14" s="5">
        <f t="shared" si="0"/>
        <v>1</v>
      </c>
      <c r="J14" s="6">
        <f>SUM(G$12:G14)</f>
        <v>100</v>
      </c>
      <c r="K14" s="6">
        <f>E$4-J14</f>
        <v>1900</v>
      </c>
      <c r="L14" s="7">
        <f t="shared" si="1"/>
        <v>49</v>
      </c>
      <c r="M14" s="4">
        <f t="shared" ref="M14:M23" si="4">G14</f>
        <v>100</v>
      </c>
      <c r="N14" s="110">
        <f t="shared" ref="N14:N23" si="5">IF(L14=0,"",(M14/L14))</f>
        <v>2.0408163265306123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>
        <v>42129</v>
      </c>
      <c r="C15" s="30" t="s">
        <v>72</v>
      </c>
      <c r="D15" s="30"/>
      <c r="E15" s="30">
        <v>3</v>
      </c>
      <c r="F15" s="81">
        <v>0</v>
      </c>
      <c r="G15" s="32">
        <v>300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400</v>
      </c>
      <c r="K15" s="6">
        <f>E$4-J15</f>
        <v>1600</v>
      </c>
      <c r="L15" s="7">
        <f t="shared" si="1"/>
        <v>147</v>
      </c>
      <c r="M15" s="4">
        <f t="shared" si="4"/>
        <v>300</v>
      </c>
      <c r="N15" s="110">
        <f t="shared" si="5"/>
        <v>2.0408163265306123</v>
      </c>
      <c r="O15" s="111"/>
      <c r="P15" s="33"/>
      <c r="Q15" s="8">
        <v>0</v>
      </c>
      <c r="R15" s="8">
        <v>0</v>
      </c>
      <c r="S15" s="8">
        <v>0</v>
      </c>
      <c r="T15" s="107" t="s">
        <v>73</v>
      </c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>
        <v>42130</v>
      </c>
      <c r="C16" s="35" t="s">
        <v>68</v>
      </c>
      <c r="D16" s="50"/>
      <c r="E16" s="50">
        <v>5.5</v>
      </c>
      <c r="F16" s="82">
        <v>0</v>
      </c>
      <c r="G16" s="10">
        <v>346</v>
      </c>
      <c r="H16" s="4" t="e">
        <f>IF(G16="","",(IF(#REF!=0,"",(#REF!*G16*#REF!))))</f>
        <v>#REF!</v>
      </c>
      <c r="I16" s="5">
        <f t="shared" si="0"/>
        <v>5.5</v>
      </c>
      <c r="J16" s="6">
        <f>SUM(G$12:G16)</f>
        <v>746</v>
      </c>
      <c r="K16" s="6">
        <f t="shared" ref="K16:K24" si="8">E$4-J16</f>
        <v>1254</v>
      </c>
      <c r="L16" s="7">
        <f t="shared" si="1"/>
        <v>269.5</v>
      </c>
      <c r="M16" s="4">
        <f t="shared" si="4"/>
        <v>346</v>
      </c>
      <c r="N16" s="110">
        <f t="shared" si="5"/>
        <v>1.2838589981447124</v>
      </c>
      <c r="O16" s="111"/>
      <c r="P16" s="33"/>
      <c r="Q16" s="8">
        <v>0</v>
      </c>
      <c r="R16" s="8">
        <v>0</v>
      </c>
      <c r="S16" s="8">
        <v>0</v>
      </c>
      <c r="T16" s="219" t="s">
        <v>74</v>
      </c>
      <c r="U16" s="220"/>
      <c r="V16" s="220"/>
      <c r="W16" s="22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746</v>
      </c>
      <c r="K17" s="6">
        <f t="shared" ref="K17" si="11">E$4-J17</f>
        <v>1254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 t="s">
        <v>75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746</v>
      </c>
      <c r="K18" s="6">
        <f t="shared" ref="K18:K20" si="17">E$4-J18</f>
        <v>1254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746</v>
      </c>
      <c r="K19" s="6">
        <f t="shared" si="17"/>
        <v>1254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746</v>
      </c>
      <c r="K20" s="6">
        <f t="shared" si="17"/>
        <v>1254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746</v>
      </c>
      <c r="K21" s="6">
        <f t="shared" si="8"/>
        <v>1254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746</v>
      </c>
      <c r="K22" s="6">
        <f t="shared" si="8"/>
        <v>1254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746</v>
      </c>
      <c r="K23" s="6">
        <f t="shared" si="8"/>
        <v>1254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9.5</v>
      </c>
      <c r="F24" s="62">
        <f>SUM(F13:F23)</f>
        <v>4</v>
      </c>
      <c r="G24" s="62">
        <f>SUM(G13:G23)</f>
        <v>746</v>
      </c>
      <c r="H24" s="84"/>
      <c r="I24" s="62">
        <f t="shared" si="0"/>
        <v>13.5</v>
      </c>
      <c r="J24" s="85">
        <f>J23</f>
        <v>746</v>
      </c>
      <c r="K24" s="85">
        <f t="shared" si="8"/>
        <v>1254</v>
      </c>
      <c r="L24" s="86">
        <f>SUM(L13:L23)</f>
        <v>465.5</v>
      </c>
      <c r="M24" s="84">
        <f>SUM(M13:M23)</f>
        <v>746</v>
      </c>
      <c r="N24" s="121">
        <f>SUM(M24/L24)</f>
        <v>1.602577873254565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>
        <v>736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>
        <v>42125</v>
      </c>
      <c r="P56" s="116"/>
      <c r="Q56" s="116"/>
      <c r="R56" s="115" t="s">
        <v>69</v>
      </c>
      <c r="S56" s="116"/>
      <c r="T56" s="115" t="s">
        <v>70</v>
      </c>
      <c r="U56" s="116"/>
      <c r="V56" s="115" t="s">
        <v>71</v>
      </c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3" t="s">
        <v>47</v>
      </c>
      <c r="C60" s="224"/>
      <c r="D60" s="224"/>
      <c r="E60" s="224"/>
      <c r="F60" s="225">
        <f>G24</f>
        <v>746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2015-05-22T14:33:15Z</dcterms:modified>
</cp:coreProperties>
</file>