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K48" i="1"/>
  <c r="AJ48" i="1"/>
  <c r="AI48" i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J23" i="1"/>
  <c r="AK52" i="1" l="1"/>
  <c r="AK24" i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L27" i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L15" i="1"/>
  <c r="N15" i="1" s="1"/>
  <c r="L13" i="1"/>
  <c r="N13" i="1" s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<sst xmlns="http://schemas.openxmlformats.org/spreadsheetml/2006/main" count="152" uniqueCount="81">
  <si>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</si>
  <si>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</si>
  <si>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</si>
  <si>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</si>
  <si>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</si>
  <si>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</si>
  <si>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</si>
  <si>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</si>
  <si>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</si>
  <si>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</si>
  <si>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</si>
  <si>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</si>
  <si>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</si>
  <si>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</si>
  <si>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</si>
  <si>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</si>
  <si>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</si>
  <si>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</si>
  <si>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</si>
  <si>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</si>
  <si>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</si>
  <si>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</si>
  <si>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</si>
  <si>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</si>
  <si>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</si>
  <si>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</si>
  <si>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</si>
  <si>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</si>
  <si>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</si>
  <si>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</si>
  <si>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</si>
  <si>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</si>
  <si>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</si>
  <si>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</si>
  <si>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</si>
  <si>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</si>
  <si>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</si>
  <si>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</si>
  <si>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</si>
  <si>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</si>
  <si>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</si>
  <si>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</si>
  <si>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</si>
  <si>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</si>
  <si>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</si>
  <si>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</si>
  <si>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</si>
  <si>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</si>
  <si>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</si>
  <si>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</si>
  <si>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</si>
  <si>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</si>
  <si>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</si>
  <si>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</si>
  <si>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</si>
  <si>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</si>
  <si>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</si>
  <si>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</si>
  <si>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</si>
  <si>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</si>
  <si>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</si>
  <si>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</si>
  <si>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Machine #  B18</t>
  </si>
  <si>
    <t>Machine # B17</t>
  </si>
  <si>
    <t>730 PM</t>
  </si>
  <si>
    <t>YES</t>
  </si>
  <si>
    <t>OK</t>
  </si>
  <si>
    <t>920 PM</t>
  </si>
  <si>
    <t>FT10101</t>
  </si>
  <si>
    <t>BRASS ON A12</t>
  </si>
  <si>
    <t>JO</t>
  </si>
  <si>
    <t>BA</t>
  </si>
  <si>
    <t>E</t>
  </si>
  <si>
    <t>A02002-0032</t>
  </si>
  <si>
    <t>BJ</t>
  </si>
  <si>
    <t xml:space="preserve">Routing:   HOLD AT MACH     </t>
  </si>
  <si>
    <t>Routing: TO PACKING TABLE</t>
  </si>
  <si>
    <t>610 PM</t>
  </si>
  <si>
    <t xml:space="preserve">YES 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</si>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</sst>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G49" sqref="G49"/>
    </sheetView>
  </sheetViews>
  <sheetFormatPr defaultColWidth="9.109375" defaultRowHeight="14.4" x14ac:dyDescent="0.3"/>
  <cols>
    <col min="1" max="1" width="2.6640625" style="1" hidden="1" customWidth="1"/>
    <col min="2" max="2" width="9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97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 x14ac:dyDescent="0.3">
      <c r="B2" s="225" t="s">
        <v>24</v>
      </c>
      <c r="C2" s="205"/>
      <c r="D2" s="21"/>
      <c r="E2" s="226" t="s">
        <v>68</v>
      </c>
      <c r="F2" s="227"/>
      <c r="G2" s="228"/>
      <c r="H2" s="22"/>
      <c r="I2" s="2"/>
      <c r="J2" s="204" t="s">
        <v>0</v>
      </c>
      <c r="K2" s="229"/>
      <c r="L2" s="23" t="s">
        <v>72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 x14ac:dyDescent="0.3">
      <c r="B3" s="225" t="s">
        <v>22</v>
      </c>
      <c r="C3" s="205"/>
      <c r="D3" s="24"/>
      <c r="E3" s="226">
        <v>370805</v>
      </c>
      <c r="F3" s="227"/>
      <c r="G3" s="228"/>
      <c r="H3" s="22"/>
      <c r="I3" s="25"/>
      <c r="J3" s="204" t="s">
        <v>25</v>
      </c>
      <c r="K3" s="229"/>
      <c r="L3" s="204" t="s">
        <v>73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 x14ac:dyDescent="0.3">
      <c r="B4" s="207" t="s">
        <v>23</v>
      </c>
      <c r="C4" s="209"/>
      <c r="D4" s="24"/>
      <c r="E4" s="230">
        <v>150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 x14ac:dyDescent="0.3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 x14ac:dyDescent="0.3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 x14ac:dyDescent="0.3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 x14ac:dyDescent="0.3">
      <c r="B8" s="207" t="s">
        <v>69</v>
      </c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 x14ac:dyDescent="0.35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 x14ac:dyDescent="0.3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 x14ac:dyDescent="0.35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 x14ac:dyDescent="0.3">
      <c r="B12" s="151" t="s">
        <v>62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150</v>
      </c>
      <c r="L12" s="154" t="s">
        <v>55</v>
      </c>
      <c r="M12" s="155"/>
      <c r="N12" s="154"/>
      <c r="O12" s="156"/>
      <c r="P12" s="67"/>
      <c r="Q12" s="67"/>
      <c r="R12" s="67"/>
      <c r="S12" s="68"/>
      <c r="T12" s="69"/>
      <c r="U12" s="69"/>
      <c r="V12" s="54">
        <f>SUM(F13:F23)</f>
        <v>3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42135</v>
      </c>
      <c r="C13" s="30" t="s">
        <v>70</v>
      </c>
      <c r="D13" s="30"/>
      <c r="E13" s="30">
        <v>1.5</v>
      </c>
      <c r="F13" s="77">
        <v>3</v>
      </c>
      <c r="G13" s="32">
        <v>11</v>
      </c>
      <c r="H13" s="4"/>
      <c r="I13" s="5"/>
      <c r="J13" s="6">
        <f>SUM(G$12:G13)</f>
        <v>11</v>
      </c>
      <c r="K13" s="6">
        <f>E$4-J13</f>
        <v>139</v>
      </c>
      <c r="L13" s="7">
        <f t="shared" ref="L13:L23" si="0">IF(G13="",0,$T$12*(I13-F13-Q13))</f>
        <v>0</v>
      </c>
      <c r="M13" s="4">
        <f>G13</f>
        <v>11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66"/>
      <c r="U13" s="167"/>
      <c r="V13" s="167"/>
      <c r="W13" s="168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1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2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 x14ac:dyDescent="0.3">
      <c r="B14" s="29">
        <v>42135</v>
      </c>
      <c r="C14" s="30" t="s">
        <v>71</v>
      </c>
      <c r="D14" s="30"/>
      <c r="E14" s="30">
        <v>8</v>
      </c>
      <c r="F14" s="78">
        <v>0</v>
      </c>
      <c r="G14" s="32">
        <v>70</v>
      </c>
      <c r="H14" s="4"/>
      <c r="I14" s="5"/>
      <c r="J14" s="6">
        <f>SUM(G$12:G14)</f>
        <v>81</v>
      </c>
      <c r="K14" s="6">
        <f>E$4-J14</f>
        <v>69</v>
      </c>
      <c r="L14" s="7">
        <f t="shared" si="0"/>
        <v>0</v>
      </c>
      <c r="M14" s="4">
        <f t="shared" ref="M14:M23" si="3">G14</f>
        <v>70</v>
      </c>
      <c r="N14" s="135" t="str">
        <f t="shared" ref="N14:N23" si="4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1"/>
        <v/>
      </c>
      <c r="AG14" s="6">
        <f>SUM(AD$12:AD14)</f>
        <v>0</v>
      </c>
      <c r="AH14" s="6">
        <f>AB$4-AG14</f>
        <v>0</v>
      </c>
      <c r="AI14" s="7">
        <f t="shared" si="2"/>
        <v>0</v>
      </c>
      <c r="AJ14" s="4">
        <f t="shared" ref="AJ14:AJ23" si="5">AD14</f>
        <v>0</v>
      </c>
      <c r="AK14" s="135" t="str">
        <f t="shared" ref="AK14:AK23" si="6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 x14ac:dyDescent="0.3">
      <c r="B15" s="29">
        <v>42136</v>
      </c>
      <c r="C15" s="30" t="s">
        <v>74</v>
      </c>
      <c r="D15" s="30"/>
      <c r="E15" s="30">
        <v>7.5</v>
      </c>
      <c r="F15" s="78">
        <v>0</v>
      </c>
      <c r="G15" s="32">
        <v>68</v>
      </c>
      <c r="H15" s="4"/>
      <c r="I15" s="5"/>
      <c r="J15" s="6">
        <f>SUM(G$12:G15)</f>
        <v>149</v>
      </c>
      <c r="K15" s="6">
        <f>E$4-J15</f>
        <v>1</v>
      </c>
      <c r="L15" s="7">
        <f t="shared" si="0"/>
        <v>0</v>
      </c>
      <c r="M15" s="4">
        <f t="shared" si="3"/>
        <v>68</v>
      </c>
      <c r="N15" s="135" t="str">
        <f t="shared" si="4"/>
        <v/>
      </c>
      <c r="O15" s="136"/>
      <c r="P15" s="33"/>
      <c r="Q15" s="8">
        <v>0</v>
      </c>
      <c r="R15" s="8">
        <v>0</v>
      </c>
      <c r="S15" s="8">
        <v>0</v>
      </c>
      <c r="T15" s="172"/>
      <c r="U15" s="173"/>
      <c r="V15" s="173"/>
      <c r="W15" s="174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1"/>
        <v/>
      </c>
      <c r="AG15" s="6">
        <f>SUM(AD$12:AD15)</f>
        <v>0</v>
      </c>
      <c r="AH15" s="6">
        <f>AB$4-AG15</f>
        <v>0</v>
      </c>
      <c r="AI15" s="7">
        <f t="shared" si="2"/>
        <v>0</v>
      </c>
      <c r="AJ15" s="4">
        <f t="shared" si="5"/>
        <v>0</v>
      </c>
      <c r="AK15" s="135" t="str">
        <f t="shared" si="6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 x14ac:dyDescent="0.3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ref="I16:I24" si="7">IF(G16="","",(SUM(E16+F16+Q16)))</f>
        <v/>
      </c>
      <c r="J16" s="6">
        <f>SUM(G$12:G16)</f>
        <v>149</v>
      </c>
      <c r="K16" s="6">
        <f t="shared" ref="K16:K24" si="8">E$4-J16</f>
        <v>1</v>
      </c>
      <c r="L16" s="7">
        <f t="shared" si="0"/>
        <v>0</v>
      </c>
      <c r="M16" s="4">
        <f t="shared" si="3"/>
        <v>0</v>
      </c>
      <c r="N16" s="135" t="str">
        <f t="shared" si="4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1"/>
        <v/>
      </c>
      <c r="AG16" s="6">
        <f>SUM(AD$12:AD16)</f>
        <v>0</v>
      </c>
      <c r="AH16" s="6">
        <f t="shared" ref="AH16:AH24" si="9">AB$4-AG16</f>
        <v>0</v>
      </c>
      <c r="AI16" s="7">
        <f t="shared" si="2"/>
        <v>0</v>
      </c>
      <c r="AJ16" s="4">
        <f t="shared" si="5"/>
        <v>0</v>
      </c>
      <c r="AK16" s="135" t="str">
        <f t="shared" si="6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 x14ac:dyDescent="0.3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149</v>
      </c>
      <c r="K17" s="6">
        <f t="shared" ref="K17" si="11">E$4-J17</f>
        <v>1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2"/>
        <v>0</v>
      </c>
      <c r="AJ17" s="4">
        <f t="shared" si="5"/>
        <v>0</v>
      </c>
      <c r="AK17" s="135" t="str">
        <f t="shared" si="6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 x14ac:dyDescent="0.3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149</v>
      </c>
      <c r="K18" s="6">
        <f t="shared" ref="K18:K20" si="17">E$4-J18</f>
        <v>1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2"/>
        <v>0</v>
      </c>
      <c r="AJ18" s="4">
        <f t="shared" si="5"/>
        <v>0</v>
      </c>
      <c r="AK18" s="135" t="str">
        <f t="shared" si="6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 x14ac:dyDescent="0.3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149</v>
      </c>
      <c r="K19" s="6">
        <f t="shared" si="17"/>
        <v>1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2"/>
        <v>0</v>
      </c>
      <c r="AJ19" s="4">
        <f t="shared" si="5"/>
        <v>0</v>
      </c>
      <c r="AK19" s="135" t="str">
        <f t="shared" si="6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 x14ac:dyDescent="0.3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149</v>
      </c>
      <c r="K20" s="6">
        <f t="shared" si="17"/>
        <v>1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2"/>
        <v>0</v>
      </c>
      <c r="AJ20" s="4">
        <f t="shared" si="5"/>
        <v>0</v>
      </c>
      <c r="AK20" s="135" t="str">
        <f t="shared" si="6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 x14ac:dyDescent="0.3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7"/>
        <v/>
      </c>
      <c r="J21" s="6">
        <f>SUM(G$12:G21)</f>
        <v>149</v>
      </c>
      <c r="K21" s="6">
        <f t="shared" si="8"/>
        <v>1</v>
      </c>
      <c r="L21" s="7">
        <f t="shared" si="0"/>
        <v>0</v>
      </c>
      <c r="M21" s="4">
        <f t="shared" si="3"/>
        <v>0</v>
      </c>
      <c r="N21" s="135" t="str">
        <f t="shared" si="4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2"/>
        <v>0</v>
      </c>
      <c r="AJ21" s="4">
        <f t="shared" si="5"/>
        <v>0</v>
      </c>
      <c r="AK21" s="135" t="str">
        <f t="shared" si="6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 x14ac:dyDescent="0.3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7"/>
        <v/>
      </c>
      <c r="J22" s="6">
        <f>SUM(G$12:G22)</f>
        <v>149</v>
      </c>
      <c r="K22" s="6">
        <f t="shared" si="8"/>
        <v>1</v>
      </c>
      <c r="L22" s="7">
        <f t="shared" si="0"/>
        <v>0</v>
      </c>
      <c r="M22" s="4">
        <f t="shared" si="3"/>
        <v>0</v>
      </c>
      <c r="N22" s="135" t="str">
        <f t="shared" si="4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2"/>
        <v>0</v>
      </c>
      <c r="AJ22" s="4">
        <f t="shared" si="5"/>
        <v>0</v>
      </c>
      <c r="AK22" s="135" t="str">
        <f t="shared" si="6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 x14ac:dyDescent="0.3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7"/>
        <v/>
      </c>
      <c r="J23" s="6">
        <f>SUM(G$12:G23)</f>
        <v>149</v>
      </c>
      <c r="K23" s="6">
        <f t="shared" si="8"/>
        <v>1</v>
      </c>
      <c r="L23" s="7">
        <f t="shared" si="0"/>
        <v>0</v>
      </c>
      <c r="M23" s="4">
        <f t="shared" si="3"/>
        <v>0</v>
      </c>
      <c r="N23" s="135" t="str">
        <f t="shared" si="4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2"/>
        <v>0</v>
      </c>
      <c r="AJ23" s="4">
        <f t="shared" si="5"/>
        <v>0</v>
      </c>
      <c r="AK23" s="135" t="str">
        <f t="shared" si="6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 x14ac:dyDescent="0.3">
      <c r="B24" s="140" t="s">
        <v>20</v>
      </c>
      <c r="C24" s="141"/>
      <c r="D24" s="52"/>
      <c r="E24" s="62">
        <f>SUM(E13:E23)</f>
        <v>17</v>
      </c>
      <c r="F24" s="62">
        <f>SUM(F13:F23)</f>
        <v>3</v>
      </c>
      <c r="G24" s="62">
        <f>SUM(G13:G23)</f>
        <v>149</v>
      </c>
      <c r="H24" s="81"/>
      <c r="I24" s="62">
        <f t="shared" si="7"/>
        <v>20</v>
      </c>
      <c r="J24" s="82">
        <f>J23</f>
        <v>149</v>
      </c>
      <c r="K24" s="82">
        <f t="shared" si="8"/>
        <v>1</v>
      </c>
      <c r="L24" s="83">
        <f>SUM(L13:L23)</f>
        <v>0</v>
      </c>
      <c r="M24" s="81">
        <f>SUM(M13:M23)</f>
        <v>149</v>
      </c>
      <c r="N24" s="142" t="e">
        <f>SUM(M24/L24)</f>
        <v>#DIV/0!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" thickBot="1" x14ac:dyDescent="0.35">
      <c r="B25" s="242" t="s">
        <v>75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 x14ac:dyDescent="0.3">
      <c r="B26" s="151" t="s">
        <v>63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150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2.5</v>
      </c>
      <c r="W26" s="57">
        <f>U26/V26</f>
        <v>0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>
        <v>42136</v>
      </c>
      <c r="C27" s="60" t="s">
        <v>71</v>
      </c>
      <c r="D27" s="8"/>
      <c r="E27" s="30">
        <v>5.5</v>
      </c>
      <c r="F27" s="31">
        <v>2.5</v>
      </c>
      <c r="G27" s="32">
        <v>60</v>
      </c>
      <c r="H27" s="4"/>
      <c r="I27" s="7"/>
      <c r="J27" s="6">
        <f>SUM(G$26:G27)</f>
        <v>60</v>
      </c>
      <c r="K27" s="6">
        <f>E$4-J27</f>
        <v>90</v>
      </c>
      <c r="L27" s="7">
        <f t="shared" ref="L27:L37" si="23">IF(G27="",0,T$26*(I27-F27-Q27))</f>
        <v>0</v>
      </c>
      <c r="M27" s="4">
        <f>G27</f>
        <v>60</v>
      </c>
      <c r="N27" s="135" t="str">
        <f>IF(L27=0,"",(M27/L27))</f>
        <v/>
      </c>
      <c r="O27" s="136"/>
      <c r="P27" s="33"/>
      <c r="Q27" s="8">
        <v>0</v>
      </c>
      <c r="R27" s="8">
        <v>0</v>
      </c>
      <c r="S27" s="8">
        <v>0</v>
      </c>
      <c r="T27" s="163"/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4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5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 x14ac:dyDescent="0.3">
      <c r="B28" s="9">
        <v>42137</v>
      </c>
      <c r="C28" s="60" t="s">
        <v>74</v>
      </c>
      <c r="D28" s="8"/>
      <c r="E28" s="30">
        <v>6.5</v>
      </c>
      <c r="F28" s="34">
        <v>0</v>
      </c>
      <c r="G28" s="32">
        <v>89</v>
      </c>
      <c r="H28" s="4" t="e">
        <f>IF(G28="","",(IF(#REF!=0,"",(#REF!*G28*#REF!))))</f>
        <v>#REF!</v>
      </c>
      <c r="I28" s="7">
        <f t="shared" ref="I28:I37" si="26">IF(G28="","",(SUM(E28+F28+Q28)))</f>
        <v>6.5</v>
      </c>
      <c r="J28" s="6">
        <f>SUM(G$26:G28)</f>
        <v>149</v>
      </c>
      <c r="K28" s="6">
        <f>E$4-J28</f>
        <v>1</v>
      </c>
      <c r="L28" s="7">
        <f t="shared" si="23"/>
        <v>0</v>
      </c>
      <c r="M28" s="4">
        <f t="shared" ref="M28:M37" si="27">G28</f>
        <v>89</v>
      </c>
      <c r="N28" s="135" t="str">
        <f t="shared" ref="N28:N37" si="28">IF(L28=0,"",(M28/L28))</f>
        <v/>
      </c>
      <c r="O28" s="136"/>
      <c r="P28" s="33"/>
      <c r="Q28" s="8">
        <v>0</v>
      </c>
      <c r="R28" s="8">
        <v>0</v>
      </c>
      <c r="S28" s="8">
        <v>0</v>
      </c>
      <c r="T28" s="163" t="s">
        <v>79</v>
      </c>
      <c r="U28" s="164"/>
      <c r="V28" s="164"/>
      <c r="W28" s="165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4"/>
        <v/>
      </c>
      <c r="AG28" s="6">
        <f>SUM(AD$26:AD28)</f>
        <v>0</v>
      </c>
      <c r="AH28" s="6">
        <f>AB$4-AG28</f>
        <v>0</v>
      </c>
      <c r="AI28" s="7">
        <f t="shared" si="25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 x14ac:dyDescent="0.3">
      <c r="B29" s="9"/>
      <c r="C29" s="60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149</v>
      </c>
      <c r="K29" s="6">
        <f t="shared" ref="K29:K31" si="32">E$4-J29</f>
        <v>1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 t="s">
        <v>80</v>
      </c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5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 x14ac:dyDescent="0.3">
      <c r="B30" s="9"/>
      <c r="C30" s="60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149</v>
      </c>
      <c r="K30" s="6">
        <f t="shared" si="32"/>
        <v>1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5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149</v>
      </c>
      <c r="K31" s="6">
        <f t="shared" si="32"/>
        <v>1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5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149</v>
      </c>
      <c r="K32" s="6">
        <f t="shared" ref="K32" si="39">E$4-J32</f>
        <v>1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5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6"/>
        <v/>
      </c>
      <c r="J33" s="6">
        <f>SUM(G$26:G33)</f>
        <v>149</v>
      </c>
      <c r="K33" s="6">
        <f>E$4-J33</f>
        <v>1</v>
      </c>
      <c r="L33" s="7">
        <f t="shared" si="23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5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6"/>
        <v/>
      </c>
      <c r="J34" s="6">
        <f>SUM(G$26:G34)</f>
        <v>149</v>
      </c>
      <c r="K34" s="6">
        <f t="shared" ref="K34:K38" si="45">E$4-J34</f>
        <v>1</v>
      </c>
      <c r="L34" s="7">
        <f t="shared" si="23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5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6"/>
        <v/>
      </c>
      <c r="J35" s="6">
        <f>SUM(G$26:G35)</f>
        <v>149</v>
      </c>
      <c r="K35" s="6">
        <f t="shared" si="45"/>
        <v>1</v>
      </c>
      <c r="L35" s="7">
        <f t="shared" si="23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5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6"/>
        <v/>
      </c>
      <c r="J36" s="6">
        <f>SUM(G$26:G36)</f>
        <v>149</v>
      </c>
      <c r="K36" s="6">
        <f t="shared" si="45"/>
        <v>1</v>
      </c>
      <c r="L36" s="7">
        <f t="shared" si="23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5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6"/>
        <v/>
      </c>
      <c r="J37" s="6">
        <f>SUM(G$26:G37)</f>
        <v>149</v>
      </c>
      <c r="K37" s="6">
        <f t="shared" si="45"/>
        <v>1</v>
      </c>
      <c r="L37" s="7">
        <f t="shared" si="23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5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 x14ac:dyDescent="0.3">
      <c r="B38" s="140" t="s">
        <v>20</v>
      </c>
      <c r="C38" s="141"/>
      <c r="D38" s="53"/>
      <c r="E38" s="63">
        <f t="shared" ref="E38:F38" si="47">SUM(E27:E37)</f>
        <v>12</v>
      </c>
      <c r="F38" s="63">
        <f t="shared" si="47"/>
        <v>2.5</v>
      </c>
      <c r="G38" s="63">
        <f>SUM(G27:G37)</f>
        <v>149</v>
      </c>
      <c r="H38" s="81"/>
      <c r="I38" s="83">
        <f t="shared" ref="I38" si="48">IF(G38="","",(SUM(E38+F38+Q38)))</f>
        <v>14.5</v>
      </c>
      <c r="J38" s="82">
        <f>J37</f>
        <v>149</v>
      </c>
      <c r="K38" s="82">
        <f t="shared" si="45"/>
        <v>1</v>
      </c>
      <c r="L38" s="83">
        <f>SUM(L27:L37)</f>
        <v>0</v>
      </c>
      <c r="M38" s="81">
        <f>SUM(M27:M37)</f>
        <v>149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" thickBot="1" x14ac:dyDescent="0.35">
      <c r="B39" s="147" t="s">
        <v>76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 x14ac:dyDescent="0.3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150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150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150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150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150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150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150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150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150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150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150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150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 x14ac:dyDescent="0.3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150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 x14ac:dyDescent="0.35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 x14ac:dyDescent="0.3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 x14ac:dyDescent="0.3">
      <c r="B56" s="108" t="s">
        <v>51</v>
      </c>
      <c r="C56" s="109"/>
      <c r="D56" s="109"/>
      <c r="E56" s="109"/>
      <c r="F56" s="110">
        <v>149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42132</v>
      </c>
      <c r="N56" s="114"/>
      <c r="O56" s="240" t="s">
        <v>64</v>
      </c>
      <c r="P56" s="115"/>
      <c r="Q56" s="115"/>
      <c r="R56" s="241" t="s">
        <v>65</v>
      </c>
      <c r="S56" s="115"/>
      <c r="T56" s="241" t="s">
        <v>66</v>
      </c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 x14ac:dyDescent="0.3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>
        <v>42132</v>
      </c>
      <c r="N57" s="114"/>
      <c r="O57" s="241" t="s">
        <v>67</v>
      </c>
      <c r="P57" s="115"/>
      <c r="Q57" s="115"/>
      <c r="R57" s="241" t="s">
        <v>65</v>
      </c>
      <c r="S57" s="115"/>
      <c r="T57" s="241" t="s">
        <v>66</v>
      </c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 x14ac:dyDescent="0.3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>
        <v>42136</v>
      </c>
      <c r="N58" s="114"/>
      <c r="O58" s="115" t="s">
        <v>77</v>
      </c>
      <c r="P58" s="115"/>
      <c r="Q58" s="115"/>
      <c r="R58" s="115" t="s">
        <v>78</v>
      </c>
      <c r="S58" s="115"/>
      <c r="T58" s="115" t="s">
        <v>66</v>
      </c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 x14ac:dyDescent="0.3">
      <c r="B59" s="117" t="s">
        <v>48</v>
      </c>
      <c r="C59" s="118"/>
      <c r="D59" s="118"/>
      <c r="E59" s="118"/>
      <c r="F59" s="110">
        <f>G38</f>
        <v>149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 x14ac:dyDescent="0.35">
      <c r="B60" s="102" t="s">
        <v>47</v>
      </c>
      <c r="C60" s="103"/>
      <c r="D60" s="103"/>
      <c r="E60" s="103"/>
      <c r="F60" s="104">
        <f>G24</f>
        <v>149</v>
      </c>
      <c r="G60" s="105"/>
      <c r="H60" s="66"/>
      <c r="I60" s="245" t="s">
        <v>61</v>
      </c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 x14ac:dyDescent="0.3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78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2015-04-22T11:19:37Z</cp:lastPrinted>
  <dcterms:created xsi:type="dcterms:W3CDTF">2014-06-10T19:48:08Z</dcterms:created>
  <dcterms:modified xsi:type="dcterms:W3CDTF">2015-05-19T17:20:19Z</dcterms:modified>
</cp:coreProperties>
</file>