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L14" s="1"/>
  <c r="N14" s="1"/>
  <c r="J14"/>
  <c r="K14" s="1"/>
  <c r="I15"/>
  <c r="J15"/>
  <c r="K15" s="1"/>
  <c r="L15"/>
  <c r="N15" s="1"/>
  <c r="I16"/>
  <c r="L16" s="1"/>
  <c r="N16" s="1"/>
  <c r="J16"/>
  <c r="K16" s="1"/>
  <c r="I17"/>
  <c r="L17" s="1"/>
  <c r="N17" s="1"/>
  <c r="J17"/>
  <c r="K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9"/>
  <c r="M13"/>
  <c r="L13"/>
  <c r="N13" s="1"/>
  <c r="J13"/>
  <c r="K13" s="1"/>
  <c r="I13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<sst xmlns="http://schemas.openxmlformats.org/spreadsheetml/2006/main" count="148" uniqueCount="76">
  <si>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</si>
  <si>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</si>
  <si>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</si>
  <si>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</si>
  <si>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</si>
  <si>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</si>
  <si>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</si>
  <si>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</si>
  <si>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</si>
  <si>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</si>
  <si>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</si>
  <si>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</si>
  <si>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</si>
  <si>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</si>
  <si>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</si>
  <si>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</si>
  <si>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</si>
  <si>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</si>
  <si>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</si>
  <si>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</si>
  <si>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</si>
  <si>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</si>
  <si>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</si>
  <si>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</si>
  <si>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</si>
  <si>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</si>
  <si>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</si>
  <si>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</si>
  <si>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</si>
  <si>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</si>
  <si>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</si>
  <si>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</si>
  <si>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</si>
  <si>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</si>
  <si>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</si>
  <si>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</si>
  <si>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</si>
  <si>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</si>
  <si>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</si>
  <si>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</si>
  <si>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</si>
  <si>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</si>
  <si>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</si>
  <si>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</si>
  <si>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</si>
  <si>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</si>
  <si>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</si>
  <si>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</si>
  <si>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</si>
  <si>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</si>
  <si>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</si>
  <si>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</si>
  <si>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</si>
  <si>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</si>
  <si>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</si>
  <si>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</si>
  <si>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</si>
  <si>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</si>
  <si>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</si>
  <si>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</si>
  <si>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</si>
  <si>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</si>
  <si>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FT10501</t>
  </si>
  <si>
    <t>FT10501-10</t>
  </si>
  <si>
    <t>Machine # HAAS</t>
  </si>
  <si>
    <t>JM</t>
  </si>
  <si>
    <t>10:20A</t>
  </si>
  <si>
    <t>YES</t>
  </si>
  <si>
    <t>VG</t>
  </si>
  <si>
    <t>Watch/adj hex burr</t>
  </si>
  <si>
    <t>Mvd to goss</t>
  </si>
  <si>
    <t>JOB OUT</t>
  </si>
  <si>
    <t>Routing:        WASH</t>
  </si>
  <si>
    <t>32 SEC</t>
  </si>
  <si>
    <t>B</t>
  </si>
  <si>
    <t>A1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</si>
</sst>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10" fillId="0" borderId="21" xfId="0" applyFont="1" applyBorder="1" applyAlignment="1">
      <alignment horizontal="center"/>
    </xf>
    <xf numFmtId="0" fontId="10" fillId="0" borderId="19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9" sqref="B19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 t="s">
        <v>74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383025</v>
      </c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>
        <v>380438</v>
      </c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1512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64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1512</v>
      </c>
      <c r="L12" s="154" t="s">
        <v>55</v>
      </c>
      <c r="M12" s="155"/>
      <c r="N12" s="154" t="s">
        <v>73</v>
      </c>
      <c r="O12" s="156"/>
      <c r="P12" s="67"/>
      <c r="Q12" s="67"/>
      <c r="R12" s="67"/>
      <c r="S12" s="68"/>
      <c r="T12" s="69">
        <v>90</v>
      </c>
      <c r="U12" s="69"/>
      <c r="V12" s="54">
        <f>SUM(F13:F23)</f>
        <v>4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42257</v>
      </c>
      <c r="C13" s="30" t="s">
        <v>65</v>
      </c>
      <c r="D13" s="30"/>
      <c r="E13" s="30">
        <v>3.5</v>
      </c>
      <c r="F13" s="78">
        <v>4</v>
      </c>
      <c r="G13" s="32">
        <v>200</v>
      </c>
      <c r="H13" s="4"/>
      <c r="I13" s="5">
        <f t="shared" ref="I13" si="0">IF(G13="","",(SUM(E13+F13+Q13)))</f>
        <v>11.5</v>
      </c>
      <c r="J13" s="6">
        <f>SUM(G$12:G13)</f>
        <v>200</v>
      </c>
      <c r="K13" s="6">
        <f>E$4-J13</f>
        <v>1312</v>
      </c>
      <c r="L13" s="7">
        <f t="shared" ref="L13" si="1">IF(G13="",0,$T$12*(I13-F13-Q13))</f>
        <v>315</v>
      </c>
      <c r="M13" s="4">
        <f>G13</f>
        <v>200</v>
      </c>
      <c r="N13" s="135">
        <f>IF(L13=0,"",(M13/L13))</f>
        <v>0.63492063492063489</v>
      </c>
      <c r="O13" s="136"/>
      <c r="P13" s="33"/>
      <c r="Q13" s="30">
        <v>4</v>
      </c>
      <c r="R13" s="30">
        <v>4</v>
      </c>
      <c r="S13" s="30">
        <v>5</v>
      </c>
      <c r="T13" s="172" t="s">
        <v>75</v>
      </c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42258</v>
      </c>
      <c r="C14" s="30" t="s">
        <v>65</v>
      </c>
      <c r="D14" s="30"/>
      <c r="E14" s="30">
        <v>5.5</v>
      </c>
      <c r="F14" s="78">
        <v>0</v>
      </c>
      <c r="G14" s="32">
        <v>309</v>
      </c>
      <c r="H14" s="4"/>
      <c r="I14" s="5">
        <f t="shared" ref="I14:I23" si="4">IF(G14="","",(SUM(E14+F14+Q14)))</f>
        <v>7.5</v>
      </c>
      <c r="J14" s="6">
        <f>SUM(G$12:G14)</f>
        <v>509</v>
      </c>
      <c r="K14" s="6">
        <f t="shared" ref="K14:K23" si="5">E$4-J14</f>
        <v>1003</v>
      </c>
      <c r="L14" s="7">
        <f t="shared" ref="L14:L23" si="6">IF(G14="",0,$T$12*(I14-F14-Q14))</f>
        <v>495</v>
      </c>
      <c r="M14" s="4">
        <f t="shared" ref="M14:M23" si="7">G14</f>
        <v>309</v>
      </c>
      <c r="N14" s="135">
        <f t="shared" ref="N14:N23" si="8">IF(L14=0,"",(M14/L14))</f>
        <v>0.62424242424242427</v>
      </c>
      <c r="O14" s="136"/>
      <c r="P14" s="33"/>
      <c r="Q14" s="30">
        <v>2</v>
      </c>
      <c r="R14" s="30">
        <v>1</v>
      </c>
      <c r="S14" s="30">
        <v>0</v>
      </c>
      <c r="T14" s="166" t="s">
        <v>70</v>
      </c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42261</v>
      </c>
      <c r="C15" s="30" t="s">
        <v>65</v>
      </c>
      <c r="D15" s="30"/>
      <c r="E15" s="30">
        <v>7.5</v>
      </c>
      <c r="F15" s="78">
        <v>0</v>
      </c>
      <c r="G15" s="32">
        <v>370</v>
      </c>
      <c r="H15" s="4"/>
      <c r="I15" s="5">
        <f t="shared" si="4"/>
        <v>7.5</v>
      </c>
      <c r="J15" s="6">
        <f>SUM(G$12:G15)</f>
        <v>879</v>
      </c>
      <c r="K15" s="6">
        <f t="shared" si="5"/>
        <v>633</v>
      </c>
      <c r="L15" s="7">
        <f t="shared" si="6"/>
        <v>675</v>
      </c>
      <c r="M15" s="4">
        <f t="shared" si="7"/>
        <v>370</v>
      </c>
      <c r="N15" s="135">
        <f t="shared" si="8"/>
        <v>0.54814814814814816</v>
      </c>
      <c r="O15" s="136"/>
      <c r="P15" s="33"/>
      <c r="Q15" s="8">
        <v>0</v>
      </c>
      <c r="R15" s="8">
        <v>0</v>
      </c>
      <c r="S15" s="8">
        <v>0</v>
      </c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>
        <v>42262</v>
      </c>
      <c r="C16" s="35" t="s">
        <v>65</v>
      </c>
      <c r="D16" s="50"/>
      <c r="E16" s="50">
        <v>7.5</v>
      </c>
      <c r="F16" s="79">
        <v>0</v>
      </c>
      <c r="G16" s="10">
        <v>425</v>
      </c>
      <c r="H16" s="4" t="e">
        <f>IF(G16="","",(IF(#REF!=0,"",(#REF!*G16*#REF!))))</f>
        <v>#REF!</v>
      </c>
      <c r="I16" s="5">
        <f t="shared" si="4"/>
        <v>7.5</v>
      </c>
      <c r="J16" s="6">
        <f>SUM(G$12:G16)</f>
        <v>1304</v>
      </c>
      <c r="K16" s="6">
        <f t="shared" si="5"/>
        <v>208</v>
      </c>
      <c r="L16" s="7">
        <f t="shared" si="6"/>
        <v>675</v>
      </c>
      <c r="M16" s="4">
        <f t="shared" si="7"/>
        <v>425</v>
      </c>
      <c r="N16" s="135">
        <f t="shared" si="8"/>
        <v>0.62962962962962965</v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>
        <v>42263</v>
      </c>
      <c r="C17" s="35" t="s">
        <v>65</v>
      </c>
      <c r="D17" s="61"/>
      <c r="E17" s="61">
        <v>7.5</v>
      </c>
      <c r="F17" s="79">
        <v>0</v>
      </c>
      <c r="G17" s="10">
        <v>440</v>
      </c>
      <c r="H17" s="4"/>
      <c r="I17" s="5">
        <f t="shared" si="4"/>
        <v>7.5</v>
      </c>
      <c r="J17" s="6">
        <f>SUM(G$12:G17)</f>
        <v>1744</v>
      </c>
      <c r="K17" s="6">
        <f t="shared" si="5"/>
        <v>-232</v>
      </c>
      <c r="L17" s="7">
        <f t="shared" si="6"/>
        <v>675</v>
      </c>
      <c r="M17" s="4">
        <f t="shared" si="7"/>
        <v>440</v>
      </c>
      <c r="N17" s="135">
        <f t="shared" si="8"/>
        <v>0.6518518518518519</v>
      </c>
      <c r="O17" s="136"/>
      <c r="P17" s="33"/>
      <c r="Q17" s="61">
        <v>0</v>
      </c>
      <c r="R17" s="61">
        <v>0</v>
      </c>
      <c r="S17" s="61">
        <v>0</v>
      </c>
      <c r="T17" s="172" t="s">
        <v>71</v>
      </c>
      <c r="U17" s="173"/>
      <c r="V17" s="173"/>
      <c r="W17" s="174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1744</v>
      </c>
      <c r="K18" s="6">
        <f t="shared" si="5"/>
        <v>-232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1744</v>
      </c>
      <c r="K19" s="6">
        <f t="shared" si="5"/>
        <v>-232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1744</v>
      </c>
      <c r="K20" s="6">
        <f t="shared" si="5"/>
        <v>-232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1744</v>
      </c>
      <c r="K21" s="6">
        <f t="shared" si="5"/>
        <v>-232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1744</v>
      </c>
      <c r="K22" s="6">
        <f t="shared" si="5"/>
        <v>-232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1744</v>
      </c>
      <c r="K23" s="6">
        <f t="shared" si="5"/>
        <v>-232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31.5</v>
      </c>
      <c r="F24" s="62">
        <f>SUM(F13:F23)</f>
        <v>4</v>
      </c>
      <c r="G24" s="62">
        <f>SUM(G13:G23)</f>
        <v>1744</v>
      </c>
      <c r="H24" s="81"/>
      <c r="I24" s="62">
        <f t="shared" ref="I24" si="15">IF(G24="","",(SUM(E24+F24+Q24)))</f>
        <v>41.5</v>
      </c>
      <c r="J24" s="82">
        <f>J23</f>
        <v>1744</v>
      </c>
      <c r="K24" s="82">
        <f t="shared" ref="K24" si="16">E$4-J24</f>
        <v>-232</v>
      </c>
      <c r="L24" s="83">
        <f>SUM(L13:L23)</f>
        <v>2835</v>
      </c>
      <c r="M24" s="81">
        <f>SUM(M13:M23)</f>
        <v>1744</v>
      </c>
      <c r="N24" s="142">
        <f>SUM(M24/L24)</f>
        <v>0.61516754850088184</v>
      </c>
      <c r="O24" s="143"/>
      <c r="P24" s="84"/>
      <c r="Q24" s="83">
        <f>SUM(Q13:Q23)</f>
        <v>6</v>
      </c>
      <c r="R24" s="83"/>
      <c r="S24" s="83">
        <f>SUM(S13:S23)</f>
        <v>5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72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40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1512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1512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1512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1512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1512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1512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1512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1512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1512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1512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1512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1512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1512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1512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1512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1512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1512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1512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1512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1512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1512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1512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1512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1512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1512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1512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1996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2</v>
      </c>
      <c r="M56" s="114">
        <v>42257</v>
      </c>
      <c r="N56" s="114"/>
      <c r="O56" s="240" t="s">
        <v>66</v>
      </c>
      <c r="P56" s="115"/>
      <c r="Q56" s="115"/>
      <c r="R56" s="241" t="s">
        <v>67</v>
      </c>
      <c r="S56" s="115"/>
      <c r="T56" s="241" t="s">
        <v>68</v>
      </c>
      <c r="U56" s="115"/>
      <c r="V56" s="248" t="s">
        <v>69</v>
      </c>
      <c r="W56" s="249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2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5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4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4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1744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2015-09-28T16:49:47Z</dcterms:modified>
</cp:coreProperties>
</file>