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I52" i="1" s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G24" i="1"/>
  <c r="AH24" i="1" s="1"/>
  <c r="AD24" i="1"/>
  <c r="AC60" i="1" s="1"/>
  <c r="AC24" i="1"/>
  <c r="AB24" i="1"/>
  <c r="AJ23" i="1"/>
  <c r="AI23" i="1"/>
  <c r="AK23" i="1" s="1"/>
  <c r="AH23" i="1"/>
  <c r="AG23" i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G52" i="1" l="1"/>
  <c r="AH52" i="1" s="1"/>
  <c r="AH37" i="1"/>
  <c r="AF38" i="1"/>
  <c r="AC59" i="1"/>
  <c r="AI24" i="1"/>
  <c r="AK24" i="1" s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38" i="1" l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<sst xmlns="http://schemas.openxmlformats.org/spreadsheetml/2006/main" count="142" uniqueCount="74">
  <si>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</si>
  <si>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</si>
  <si>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</si>
  <si>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</si>
  <si>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</si>
  <si>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</si>
  <si>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</si>
  <si>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</si>
  <si>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</si>
  <si>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</si>
  <si>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</si>
  <si>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</si>
  <si>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</si>
  <si>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</si>
  <si>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</si>
  <si>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</si>
  <si>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</si>
  <si>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</si>
  <si>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</si>
  <si>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</si>
  <si>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</si>
  <si>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</si>
  <si>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</si>
  <si>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</si>
  <si>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</si>
  <si>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</si>
  <si>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</si>
  <si>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</si>
  <si>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</si>
  <si>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</si>
  <si>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</si>
  <si>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</si>
  <si>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</si>
  <si>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</si>
  <si>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</si>
  <si>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</si>
  <si>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</si>
  <si>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</si>
  <si>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</si>
  <si>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</si>
  <si>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</si>
  <si>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</si>
  <si>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</si>
  <si>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</si>
  <si>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</si>
  <si>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</si>
  <si>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</si>
  <si>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</si>
  <si>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</si>
  <si>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</si>
  <si>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</si>
  <si>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</si>
  <si>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</si>
  <si>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</si>
  <si>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</si>
  <si>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</si>
  <si>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</si>
  <si>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</si>
  <si>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</si>
  <si>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</si>
  <si>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</si>
  <si>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GP25PTC6002</t>
  </si>
  <si>
    <t>A</t>
  </si>
  <si>
    <t>B</t>
  </si>
  <si>
    <t>Routing:        HOLD IN CNC AREA</t>
  </si>
  <si>
    <t>A02002-0022</t>
  </si>
  <si>
    <t>Machine #  HARDING</t>
  </si>
  <si>
    <t>Routing: PACK DEPT</t>
  </si>
  <si>
    <t>JO</t>
  </si>
  <si>
    <t>SB</t>
  </si>
  <si>
    <t>BJ/TG</t>
  </si>
  <si>
    <t>BA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</si>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</sst>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8" fillId="9" borderId="21" xfId="0" applyFont="1" applyFill="1" applyBorder="1" applyAlignment="1">
      <alignment horizontal="center" vertical="center" wrapText="1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51" sqref="F51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 x14ac:dyDescent="0.3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372441</v>
      </c>
      <c r="F3" s="227"/>
      <c r="G3" s="228"/>
      <c r="H3" s="22"/>
      <c r="I3" s="25"/>
      <c r="J3" s="204" t="s">
        <v>25</v>
      </c>
      <c r="K3" s="229"/>
      <c r="L3" s="204" t="s">
        <v>65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175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41" t="s">
        <v>57</v>
      </c>
      <c r="S7" s="241"/>
      <c r="T7" s="241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41" t="s">
        <v>58</v>
      </c>
      <c r="S8" s="241"/>
      <c r="T8" s="241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66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175</v>
      </c>
      <c r="L12" s="154" t="s">
        <v>55</v>
      </c>
      <c r="M12" s="155"/>
      <c r="N12" s="154"/>
      <c r="O12" s="156"/>
      <c r="P12" s="70"/>
      <c r="Q12" s="70"/>
      <c r="R12" s="70" t="s">
        <v>62</v>
      </c>
      <c r="S12" s="71"/>
      <c r="T12" s="72"/>
      <c r="U12" s="72">
        <v>4</v>
      </c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42203</v>
      </c>
      <c r="C13" s="30" t="s">
        <v>68</v>
      </c>
      <c r="D13" s="30"/>
      <c r="E13" s="30">
        <v>2</v>
      </c>
      <c r="F13" s="80">
        <v>0</v>
      </c>
      <c r="G13" s="32">
        <v>20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20</v>
      </c>
      <c r="K13" s="6">
        <f>E$4-J13</f>
        <v>155</v>
      </c>
      <c r="L13" s="7">
        <f t="shared" ref="L13:L23" si="1">IF(G13="",0,$T$12*(I13-F13-Q13))</f>
        <v>0</v>
      </c>
      <c r="M13" s="4">
        <f>G13</f>
        <v>20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42205</v>
      </c>
      <c r="C14" s="30" t="s">
        <v>69</v>
      </c>
      <c r="D14" s="30"/>
      <c r="E14" s="30">
        <v>5</v>
      </c>
      <c r="F14" s="81">
        <v>0</v>
      </c>
      <c r="G14" s="32">
        <v>70</v>
      </c>
      <c r="H14" s="4" t="e">
        <f>IF(G14="","",(IF(#REF!=0,"",(#REF!*G14*#REF!))))</f>
        <v>#REF!</v>
      </c>
      <c r="I14" s="5">
        <f t="shared" si="0"/>
        <v>5</v>
      </c>
      <c r="J14" s="6">
        <f>SUM(G$12:G14)</f>
        <v>90</v>
      </c>
      <c r="K14" s="6">
        <f>E$4-J14</f>
        <v>85</v>
      </c>
      <c r="L14" s="7">
        <f t="shared" si="1"/>
        <v>0</v>
      </c>
      <c r="M14" s="4">
        <f t="shared" ref="M14:M23" si="4">G14</f>
        <v>70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42206</v>
      </c>
      <c r="C15" s="30" t="s">
        <v>70</v>
      </c>
      <c r="D15" s="30"/>
      <c r="E15" s="30">
        <v>8</v>
      </c>
      <c r="F15" s="81">
        <v>0</v>
      </c>
      <c r="G15" s="32">
        <v>137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227</v>
      </c>
      <c r="K15" s="6">
        <f>E$4-J15</f>
        <v>-52</v>
      </c>
      <c r="L15" s="7">
        <f t="shared" si="1"/>
        <v>0</v>
      </c>
      <c r="M15" s="4">
        <f t="shared" si="4"/>
        <v>137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 x14ac:dyDescent="0.3">
      <c r="B16" s="9">
        <v>42206</v>
      </c>
      <c r="C16" s="35" t="s">
        <v>68</v>
      </c>
      <c r="D16" s="50"/>
      <c r="E16" s="50">
        <v>20</v>
      </c>
      <c r="F16" s="82">
        <v>0</v>
      </c>
      <c r="G16" s="10">
        <v>29</v>
      </c>
      <c r="H16" s="4" t="e">
        <f>IF(G16="","",(IF(#REF!=0,"",(#REF!*G16*#REF!))))</f>
        <v>#REF!</v>
      </c>
      <c r="I16" s="5">
        <f t="shared" si="0"/>
        <v>20</v>
      </c>
      <c r="J16" s="6">
        <f>SUM(G$12:G16)</f>
        <v>256</v>
      </c>
      <c r="K16" s="6">
        <f t="shared" ref="K16:K24" si="8">E$4-J16</f>
        <v>-81</v>
      </c>
      <c r="L16" s="7">
        <f t="shared" si="1"/>
        <v>0</v>
      </c>
      <c r="M16" s="4">
        <f t="shared" si="4"/>
        <v>29</v>
      </c>
      <c r="N16" s="135" t="str">
        <f t="shared" si="5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 x14ac:dyDescent="0.3">
      <c r="B17" s="9">
        <v>42206</v>
      </c>
      <c r="C17" s="35" t="s">
        <v>71</v>
      </c>
      <c r="D17" s="61"/>
      <c r="E17" s="61">
        <v>2</v>
      </c>
      <c r="F17" s="82">
        <v>0</v>
      </c>
      <c r="G17" s="10">
        <v>35</v>
      </c>
      <c r="H17" s="4"/>
      <c r="I17" s="5">
        <f t="shared" ref="I17" si="10">IF(G17="","",(SUM(E17+F17+Q17)))</f>
        <v>2</v>
      </c>
      <c r="J17" s="6">
        <f>SUM(G$12:G17)</f>
        <v>291</v>
      </c>
      <c r="K17" s="6">
        <f t="shared" ref="K17" si="11">E$4-J17</f>
        <v>-116</v>
      </c>
      <c r="L17" s="7">
        <f t="shared" ref="L17" si="12">IF(G17="",0,$T$12*(I17-F17-Q17))</f>
        <v>0</v>
      </c>
      <c r="M17" s="4">
        <f t="shared" ref="M17" si="13">G17</f>
        <v>35</v>
      </c>
      <c r="N17" s="135" t="str">
        <f t="shared" ref="N17" si="14">IF(L17=0,"",(M17/L17))</f>
        <v/>
      </c>
      <c r="O17" s="136"/>
      <c r="P17" s="33"/>
      <c r="Q17" s="61">
        <v>0</v>
      </c>
      <c r="R17" s="61">
        <v>0</v>
      </c>
      <c r="S17" s="61">
        <v>0</v>
      </c>
      <c r="T17" s="172" t="s">
        <v>72</v>
      </c>
      <c r="U17" s="173"/>
      <c r="V17" s="173"/>
      <c r="W17" s="174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 x14ac:dyDescent="0.3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291</v>
      </c>
      <c r="K18" s="6">
        <f t="shared" ref="K18:K20" si="17">E$4-J18</f>
        <v>-116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 t="s">
        <v>73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291</v>
      </c>
      <c r="K19" s="6">
        <f t="shared" si="17"/>
        <v>-116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291</v>
      </c>
      <c r="K20" s="6">
        <f t="shared" si="17"/>
        <v>-116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291</v>
      </c>
      <c r="K21" s="6">
        <f t="shared" si="8"/>
        <v>-116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291</v>
      </c>
      <c r="K22" s="6">
        <f t="shared" si="8"/>
        <v>-116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291</v>
      </c>
      <c r="K23" s="6">
        <f t="shared" si="8"/>
        <v>-116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37</v>
      </c>
      <c r="F24" s="62">
        <f>SUM(F13:F23)</f>
        <v>0</v>
      </c>
      <c r="G24" s="62">
        <f>SUM(G13:G23)</f>
        <v>291</v>
      </c>
      <c r="H24" s="84"/>
      <c r="I24" s="62">
        <f t="shared" si="0"/>
        <v>37</v>
      </c>
      <c r="J24" s="85">
        <f>J23</f>
        <v>291</v>
      </c>
      <c r="K24" s="85">
        <f t="shared" si="8"/>
        <v>-116</v>
      </c>
      <c r="L24" s="86">
        <f>SUM(L13:L23)</f>
        <v>0</v>
      </c>
      <c r="M24" s="84">
        <f>SUM(M13:M23)</f>
        <v>291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2" t="s">
        <v>64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175</v>
      </c>
      <c r="L26" s="154" t="s">
        <v>55</v>
      </c>
      <c r="M26" s="155"/>
      <c r="N26" s="154"/>
      <c r="O26" s="156"/>
      <c r="P26" s="70"/>
      <c r="Q26" s="70"/>
      <c r="R26" s="70" t="s">
        <v>63</v>
      </c>
      <c r="S26" s="71"/>
      <c r="T26" s="73"/>
      <c r="U26" s="74">
        <v>4</v>
      </c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175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175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175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175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175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175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175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175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175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175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175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175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67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175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175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175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175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175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175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175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175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175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175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175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175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175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320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291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2015-07-30T22:19:41Z</dcterms:modified>
</cp:coreProperties>
</file>