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<sst xmlns="http://schemas.openxmlformats.org/spreadsheetml/2006/main" count="145" uniqueCount="76">
  <si>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</si>
  <si>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</si>
  <si>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</si>
  <si>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</si>
  <si>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</si>
  <si>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</si>
  <si>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</si>
  <si>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</si>
  <si>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</si>
  <si>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</si>
  <si>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</si>
  <si>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</si>
  <si>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</si>
  <si>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</si>
  <si>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</si>
  <si>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</si>
  <si>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</si>
  <si>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</si>
  <si>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</si>
  <si>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</si>
  <si>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</si>
  <si>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</si>
  <si>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</si>
  <si>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</si>
  <si>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</si>
  <si>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</si>
  <si>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</si>
  <si>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</si>
  <si>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</si>
  <si>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</si>
  <si>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</si>
  <si>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</si>
  <si>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</si>
  <si>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</si>
  <si>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</si>
  <si>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</si>
  <si>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</si>
  <si>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</si>
  <si>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</si>
  <si>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</si>
  <si>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</si>
  <si>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</si>
  <si>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</si>
  <si>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</si>
  <si>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</si>
  <si>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</si>
  <si>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</si>
  <si>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</si>
  <si>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</si>
  <si>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</si>
  <si>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</si>
  <si>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</si>
  <si>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</si>
  <si>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</si>
  <si>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</si>
  <si>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</si>
  <si>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</si>
  <si>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</si>
  <si>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</si>
  <si>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</si>
  <si>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</si>
  <si>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</si>
  <si>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IC75001-10</t>
  </si>
  <si>
    <t>IC75001-20</t>
  </si>
  <si>
    <t>MR 08/14</t>
  </si>
  <si>
    <t>15 SEC</t>
  </si>
  <si>
    <t xml:space="preserve">Routing:      WASH &amp; PACK DEPT  </t>
  </si>
  <si>
    <t>C</t>
  </si>
  <si>
    <t>MP</t>
  </si>
  <si>
    <t>SB</t>
  </si>
  <si>
    <t>215 AM</t>
  </si>
  <si>
    <t>YES</t>
  </si>
  <si>
    <t>?</t>
  </si>
  <si>
    <t>RH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</si>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</sst>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67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369111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>
        <v>364194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900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64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900</v>
      </c>
      <c r="L12" s="154" t="s">
        <v>55</v>
      </c>
      <c r="M12" s="155"/>
      <c r="N12" s="154" t="s">
        <v>65</v>
      </c>
      <c r="O12" s="156"/>
      <c r="P12" s="70"/>
      <c r="Q12" s="70"/>
      <c r="R12" s="70"/>
      <c r="S12" s="71"/>
      <c r="T12" s="72">
        <v>192</v>
      </c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42121</v>
      </c>
      <c r="C13" s="30" t="s">
        <v>68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900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42121</v>
      </c>
      <c r="C14" s="30" t="s">
        <v>69</v>
      </c>
      <c r="D14" s="30"/>
      <c r="E14" s="30">
        <v>8</v>
      </c>
      <c r="F14" s="81">
        <v>0</v>
      </c>
      <c r="G14" s="32">
        <v>362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362</v>
      </c>
      <c r="K14" s="6">
        <f>E$4-J14</f>
        <v>538</v>
      </c>
      <c r="L14" s="7">
        <f t="shared" si="1"/>
        <v>1536</v>
      </c>
      <c r="M14" s="4">
        <f t="shared" ref="M14:M23" si="4">G14</f>
        <v>362</v>
      </c>
      <c r="N14" s="135">
        <f t="shared" ref="N14:N23" si="5">IF(L14=0,"",(M14/L14))</f>
        <v>0.23567708333333334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42122</v>
      </c>
      <c r="C15" s="30" t="s">
        <v>73</v>
      </c>
      <c r="D15" s="30"/>
      <c r="E15" s="30">
        <v>8</v>
      </c>
      <c r="F15" s="81">
        <v>0</v>
      </c>
      <c r="G15" s="32">
        <v>561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923</v>
      </c>
      <c r="K15" s="6">
        <f>E$4-J15</f>
        <v>-23</v>
      </c>
      <c r="L15" s="7">
        <f t="shared" si="1"/>
        <v>1536</v>
      </c>
      <c r="M15" s="4">
        <f t="shared" si="4"/>
        <v>561</v>
      </c>
      <c r="N15" s="135">
        <f t="shared" si="5"/>
        <v>0.365234375</v>
      </c>
      <c r="O15" s="136"/>
      <c r="P15" s="33"/>
      <c r="Q15" s="8">
        <v>0</v>
      </c>
      <c r="R15" s="8">
        <v>0</v>
      </c>
      <c r="S15" s="8">
        <v>3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42123</v>
      </c>
      <c r="C16" s="35" t="s">
        <v>68</v>
      </c>
      <c r="D16" s="50"/>
      <c r="E16" s="50">
        <v>0.3</v>
      </c>
      <c r="F16" s="82">
        <v>0</v>
      </c>
      <c r="G16" s="10">
        <v>45</v>
      </c>
      <c r="H16" s="4" t="e">
        <f>IF(G16="","",(IF(#REF!=0,"",(#REF!*G16*#REF!))))</f>
        <v>#REF!</v>
      </c>
      <c r="I16" s="5">
        <f t="shared" si="0"/>
        <v>0.3</v>
      </c>
      <c r="J16" s="6">
        <f>SUM(G$12:G16)</f>
        <v>968</v>
      </c>
      <c r="K16" s="6">
        <f t="shared" ref="K16:K24" si="8">E$4-J16</f>
        <v>-68</v>
      </c>
      <c r="L16" s="7">
        <f t="shared" si="1"/>
        <v>57.599999999999994</v>
      </c>
      <c r="M16" s="4">
        <f t="shared" si="4"/>
        <v>45</v>
      </c>
      <c r="N16" s="135">
        <f t="shared" si="5"/>
        <v>0.78125000000000011</v>
      </c>
      <c r="O16" s="136"/>
      <c r="P16" s="33"/>
      <c r="Q16" s="8">
        <v>0</v>
      </c>
      <c r="R16" s="8">
        <v>0</v>
      </c>
      <c r="S16" s="8">
        <v>0</v>
      </c>
      <c r="T16" s="172" t="s">
        <v>74</v>
      </c>
      <c r="U16" s="173"/>
      <c r="V16" s="173"/>
      <c r="W16" s="17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968</v>
      </c>
      <c r="K17" s="6">
        <f t="shared" ref="K17" si="11">E$4-J17</f>
        <v>-68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75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968</v>
      </c>
      <c r="K18" s="6">
        <f t="shared" ref="K18:K20" si="17">E$4-J18</f>
        <v>-68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968</v>
      </c>
      <c r="K19" s="6">
        <f t="shared" si="17"/>
        <v>-68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968</v>
      </c>
      <c r="K20" s="6">
        <f t="shared" si="17"/>
        <v>-68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968</v>
      </c>
      <c r="K21" s="6">
        <f t="shared" si="8"/>
        <v>-68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968</v>
      </c>
      <c r="K22" s="6">
        <f t="shared" si="8"/>
        <v>-68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968</v>
      </c>
      <c r="K23" s="6">
        <f t="shared" si="8"/>
        <v>-68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16.3</v>
      </c>
      <c r="F24" s="62">
        <f>SUM(F13:F23)</f>
        <v>3</v>
      </c>
      <c r="G24" s="62">
        <f>SUM(G13:G23)</f>
        <v>968</v>
      </c>
      <c r="H24" s="84"/>
      <c r="I24" s="62">
        <f t="shared" si="0"/>
        <v>19.3</v>
      </c>
      <c r="J24" s="85">
        <f>J23</f>
        <v>968</v>
      </c>
      <c r="K24" s="85">
        <f t="shared" si="8"/>
        <v>-68</v>
      </c>
      <c r="L24" s="86">
        <f>SUM(L13:L23)</f>
        <v>3129.6</v>
      </c>
      <c r="M24" s="84">
        <f>SUM(M13:M23)</f>
        <v>968</v>
      </c>
      <c r="N24" s="142">
        <f>SUM(M24/L24)</f>
        <v>0.30930470347648265</v>
      </c>
      <c r="O24" s="143"/>
      <c r="P24" s="87"/>
      <c r="Q24" s="86">
        <f>SUM(Q13:Q23)</f>
        <v>0</v>
      </c>
      <c r="R24" s="86"/>
      <c r="S24" s="86">
        <f>SUM(S13:S23)</f>
        <v>3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66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900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900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900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900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900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900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900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900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900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900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900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900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900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900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900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900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900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900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900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900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900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900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900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900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900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900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965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42121</v>
      </c>
      <c r="N56" s="114"/>
      <c r="O56" s="240" t="s">
        <v>70</v>
      </c>
      <c r="P56" s="115"/>
      <c r="Q56" s="115"/>
      <c r="R56" s="241" t="s">
        <v>71</v>
      </c>
      <c r="S56" s="115"/>
      <c r="T56" s="241" t="s">
        <v>72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3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968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2015-04-29T19:59:00Z</cp:lastPrinted>
  <dcterms:created xsi:type="dcterms:W3CDTF">2014-06-10T19:48:08Z</dcterms:created>
  <dcterms:modified xsi:type="dcterms:W3CDTF">2015-05-05T15:59:16Z</dcterms:modified>
</cp:coreProperties>
</file>