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<sst xmlns="http://schemas.openxmlformats.org/spreadsheetml/2006/main" count="139" uniqueCount="70">
  <si>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</si>
  <si>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</si>
  <si>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</si>
  <si>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</si>
  <si>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</si>
  <si>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</si>
  <si>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</si>
  <si>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</si>
  <si>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</si>
  <si>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</si>
  <si>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</si>
  <si>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</si>
  <si>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</si>
  <si>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</si>
  <si>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</si>
  <si>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</si>
  <si>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</si>
  <si>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</si>
  <si>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</si>
  <si>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</si>
  <si>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</si>
  <si>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</si>
  <si>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</si>
  <si>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</si>
  <si>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</si>
  <si>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</si>
  <si>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</si>
  <si>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</si>
  <si>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</si>
  <si>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</si>
  <si>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</si>
  <si>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</si>
  <si>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</si>
  <si>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</si>
  <si>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</si>
  <si>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</si>
  <si>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</si>
  <si>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</si>
  <si>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</si>
  <si>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</si>
  <si>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</si>
  <si>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</si>
  <si>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</si>
  <si>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</si>
  <si>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</si>
  <si>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</si>
  <si>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</si>
  <si>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</si>
  <si>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</si>
  <si>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</si>
  <si>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</si>
  <si>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</si>
  <si>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</si>
  <si>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</si>
  <si>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</si>
  <si>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</si>
  <si>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</si>
  <si>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</si>
  <si>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</si>
  <si>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</si>
  <si>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</si>
  <si>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</si>
  <si>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</si>
  <si>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Machine #   T42</t>
  </si>
  <si>
    <t>Routing:        PACK DEPT</t>
  </si>
  <si>
    <t>F</t>
  </si>
  <si>
    <t>BA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</si>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</sst>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 t="s">
        <v>65</v>
      </c>
      <c r="M2" s="22"/>
      <c r="N2" s="22"/>
      <c r="O2" s="22"/>
      <c r="P2" s="22"/>
      <c r="Q2" s="22"/>
      <c r="R2" s="192" t="s">
        <v>45</v>
      </c>
      <c r="S2" s="193"/>
      <c r="T2" s="194"/>
      <c r="U2" s="143"/>
      <c r="V2" s="146"/>
      <c r="W2" s="186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3"/>
      <c r="AS2" s="146"/>
      <c r="AT2" s="186"/>
    </row>
    <row r="3" spans="2:46" ht="19.5" customHeight="1">
      <c r="B3" s="145" t="s">
        <v>22</v>
      </c>
      <c r="C3" s="146"/>
      <c r="D3" s="24"/>
      <c r="E3" s="147">
        <v>363461</v>
      </c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5"/>
      <c r="S3" s="196"/>
      <c r="T3" s="197"/>
      <c r="U3" s="143"/>
      <c r="V3" s="146"/>
      <c r="W3" s="186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5"/>
      <c r="AP3" s="196"/>
      <c r="AQ3" s="197"/>
      <c r="AR3" s="143"/>
      <c r="AS3" s="146"/>
      <c r="AT3" s="186"/>
    </row>
    <row r="4" spans="2:46" ht="19.5" customHeight="1">
      <c r="B4" s="213" t="s">
        <v>23</v>
      </c>
      <c r="C4" s="194"/>
      <c r="D4" s="24"/>
      <c r="E4" s="192">
        <v>300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5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4"/>
      <c r="O7" s="175"/>
      <c r="P7" s="175"/>
      <c r="Q7" s="175"/>
      <c r="R7" s="201" t="s">
        <v>57</v>
      </c>
      <c r="S7" s="201"/>
      <c r="T7" s="201"/>
      <c r="U7" s="183"/>
      <c r="V7" s="184"/>
      <c r="W7" s="185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4"/>
      <c r="AL7" s="175"/>
      <c r="AM7" s="175"/>
      <c r="AN7" s="175"/>
      <c r="AO7" s="201" t="s">
        <v>57</v>
      </c>
      <c r="AP7" s="201"/>
      <c r="AQ7" s="201"/>
      <c r="AR7" s="143"/>
      <c r="AS7" s="146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4"/>
      <c r="O8" s="175"/>
      <c r="P8" s="175"/>
      <c r="Q8" s="175"/>
      <c r="R8" s="201" t="s">
        <v>58</v>
      </c>
      <c r="S8" s="201"/>
      <c r="T8" s="201"/>
      <c r="U8" s="143"/>
      <c r="V8" s="146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4"/>
      <c r="AL8" s="175"/>
      <c r="AM8" s="175"/>
      <c r="AN8" s="175"/>
      <c r="AO8" s="201" t="s">
        <v>58</v>
      </c>
      <c r="AP8" s="201"/>
      <c r="AQ8" s="201"/>
      <c r="AR8" s="143"/>
      <c r="AS8" s="146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5" t="s">
        <v>59</v>
      </c>
      <c r="S9" s="235"/>
      <c r="T9" s="235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5" t="s">
        <v>59</v>
      </c>
      <c r="AP9" s="235"/>
      <c r="AQ9" s="235"/>
      <c r="AR9" s="205"/>
      <c r="AS9" s="206"/>
      <c r="AT9" s="207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2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2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3"/>
      <c r="V11" s="204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3"/>
      <c r="AS11" s="204"/>
      <c r="AT11" s="177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300</v>
      </c>
      <c r="L12" s="167" t="s">
        <v>55</v>
      </c>
      <c r="M12" s="168"/>
      <c r="N12" s="169"/>
      <c r="O12" s="170"/>
      <c r="P12" s="70"/>
      <c r="Q12" s="70"/>
      <c r="R12" s="70"/>
      <c r="S12" s="71"/>
      <c r="T12" s="72"/>
      <c r="U12" s="72">
        <v>4</v>
      </c>
      <c r="V12" s="54">
        <f>SUM(F13:F23)</f>
        <v>1</v>
      </c>
      <c r="W12" s="55">
        <f>U12/V12</f>
        <v>4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1"/>
      <c r="AK12" s="169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42069</v>
      </c>
      <c r="C13" s="30" t="s">
        <v>66</v>
      </c>
      <c r="D13" s="30"/>
      <c r="E13" s="30">
        <v>0</v>
      </c>
      <c r="F13" s="80">
        <v>1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2</v>
      </c>
      <c r="K13" s="6">
        <f>E$4-J13</f>
        <v>298</v>
      </c>
      <c r="L13" s="7">
        <f t="shared" ref="L13:L23" si="1">IF(G13="",0,$T$12*(I13-F13-Q13))</f>
        <v>0</v>
      </c>
      <c r="M13" s="4">
        <f>G13</f>
        <v>2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22"/>
      <c r="U13" s="223"/>
      <c r="V13" s="223"/>
      <c r="W13" s="22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22"/>
      <c r="AR13" s="223"/>
      <c r="AS13" s="223"/>
      <c r="AT13" s="224"/>
    </row>
    <row r="14" spans="2:46" ht="15" customHeight="1">
      <c r="B14" s="29">
        <v>42069</v>
      </c>
      <c r="C14" s="30" t="s">
        <v>67</v>
      </c>
      <c r="D14" s="30"/>
      <c r="E14" s="30">
        <v>2</v>
      </c>
      <c r="F14" s="81">
        <v>0</v>
      </c>
      <c r="G14" s="32">
        <v>59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61</v>
      </c>
      <c r="K14" s="6">
        <f>E$4-J14</f>
        <v>239</v>
      </c>
      <c r="L14" s="7">
        <f t="shared" si="1"/>
        <v>0</v>
      </c>
      <c r="M14" s="4">
        <f t="shared" ref="M14:M23" si="4">G14</f>
        <v>59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42069</v>
      </c>
      <c r="C15" s="30" t="s">
        <v>66</v>
      </c>
      <c r="D15" s="30"/>
      <c r="E15" s="30">
        <v>7.5</v>
      </c>
      <c r="F15" s="81">
        <v>0</v>
      </c>
      <c r="G15" s="32">
        <v>287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348</v>
      </c>
      <c r="K15" s="6">
        <f>E$4-J15</f>
        <v>-48</v>
      </c>
      <c r="L15" s="7">
        <f t="shared" si="1"/>
        <v>0</v>
      </c>
      <c r="M15" s="4">
        <f t="shared" si="4"/>
        <v>287</v>
      </c>
      <c r="N15" s="109" t="str">
        <f t="shared" si="5"/>
        <v/>
      </c>
      <c r="O15" s="110"/>
      <c r="P15" s="33"/>
      <c r="Q15" s="8">
        <v>0</v>
      </c>
      <c r="R15" s="8">
        <v>0</v>
      </c>
      <c r="S15" s="8">
        <v>0</v>
      </c>
      <c r="T15" s="222" t="s">
        <v>68</v>
      </c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348</v>
      </c>
      <c r="K16" s="6">
        <f t="shared" ref="K16:K24" si="8">E$4-J16</f>
        <v>-48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222" t="s">
        <v>69</v>
      </c>
      <c r="U16" s="223"/>
      <c r="V16" s="223"/>
      <c r="W16" s="22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348</v>
      </c>
      <c r="K17" s="6">
        <f t="shared" ref="K17" si="11">E$4-J17</f>
        <v>-48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348</v>
      </c>
      <c r="K18" s="6">
        <f t="shared" ref="K18:K20" si="17">E$4-J18</f>
        <v>-48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348</v>
      </c>
      <c r="K19" s="6">
        <f t="shared" si="17"/>
        <v>-48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348</v>
      </c>
      <c r="K20" s="6">
        <f t="shared" si="17"/>
        <v>-48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348</v>
      </c>
      <c r="K21" s="6">
        <f t="shared" si="8"/>
        <v>-48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348</v>
      </c>
      <c r="K22" s="6">
        <f t="shared" si="8"/>
        <v>-48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348</v>
      </c>
      <c r="K23" s="6">
        <f t="shared" si="8"/>
        <v>-48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9.5</v>
      </c>
      <c r="F24" s="62">
        <f>SUM(F13:F23)</f>
        <v>1</v>
      </c>
      <c r="G24" s="62">
        <f>SUM(G13:G23)</f>
        <v>348</v>
      </c>
      <c r="H24" s="84"/>
      <c r="I24" s="62">
        <f t="shared" si="0"/>
        <v>10.5</v>
      </c>
      <c r="J24" s="85">
        <f>J23</f>
        <v>348</v>
      </c>
      <c r="K24" s="85">
        <f t="shared" si="8"/>
        <v>-48</v>
      </c>
      <c r="L24" s="86">
        <f>SUM(L13:L23)</f>
        <v>0</v>
      </c>
      <c r="M24" s="84">
        <f>SUM(M13:M23)</f>
        <v>348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64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69" t="s">
        <v>55</v>
      </c>
      <c r="M26" s="171"/>
      <c r="N26" s="169"/>
      <c r="O26" s="170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1"/>
      <c r="AK26" s="169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69" t="s">
        <v>55</v>
      </c>
      <c r="M40" s="171"/>
      <c r="N40" s="169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1"/>
      <c r="AK40" s="169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348</v>
      </c>
      <c r="G56" s="124"/>
      <c r="H56" s="2"/>
      <c r="I56" s="43">
        <v>1</v>
      </c>
      <c r="J56" s="234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9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4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9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348</v>
      </c>
      <c r="G60" s="229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2015-03-09T14:08:05Z</cp:lastPrinted>
  <dcterms:created xsi:type="dcterms:W3CDTF">2014-06-10T19:48:08Z</dcterms:created>
  <dcterms:modified xsi:type="dcterms:W3CDTF">2015-03-20T18:25:03Z</dcterms:modified>
</cp:coreProperties>
</file>