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37" i="1" l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<sst xmlns="http://schemas.openxmlformats.org/spreadsheetml/2006/main" count="137" uniqueCount="69">
  <si>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</si>
  <si>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</si>
  <si>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</si>
  <si>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</si>
  <si>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</si>
  <si>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</si>
  <si>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</si>
  <si>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</si>
  <si>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</si>
  <si>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</si>
  <si>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</si>
  <si>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</si>
  <si>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</si>
  <si>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</si>
  <si>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</si>
  <si>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</si>
  <si>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</si>
  <si>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</si>
  <si>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</si>
  <si>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</si>
  <si>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</si>
  <si>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</si>
  <si>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</si>
  <si>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</si>
  <si>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</si>
  <si>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</si>
  <si>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</si>
  <si>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</si>
  <si>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</si>
  <si>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</si>
  <si>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</si>
  <si>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</si>
  <si>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</si>
  <si>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</si>
  <si>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</si>
  <si>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</si>
  <si>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</si>
  <si>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</si>
  <si>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</si>
  <si>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</si>
  <si>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</si>
  <si>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</si>
  <si>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</si>
  <si>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</si>
  <si>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</si>
  <si>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</si>
  <si>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</si>
  <si>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</si>
  <si>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</si>
  <si>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</si>
  <si>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</si>
  <si>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</si>
  <si>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</si>
  <si>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</si>
  <si>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</si>
  <si>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</si>
  <si>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</si>
  <si>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</si>
  <si>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</si>
  <si>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</si>
  <si>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</si>
  <si>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IL10005-10</t>
  </si>
  <si>
    <t>IL10005-20</t>
  </si>
  <si>
    <t>Machine #   T42</t>
  </si>
  <si>
    <t>Routing:        PACK DEPT</t>
  </si>
  <si>
    <t>JO</t>
  </si>
  <si>
    <t>BA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</si>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</sst>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3" fillId="9" borderId="8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9" sqref="G4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 x14ac:dyDescent="0.3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 x14ac:dyDescent="0.3">
      <c r="B3" s="224" t="s">
        <v>22</v>
      </c>
      <c r="C3" s="204"/>
      <c r="D3" s="24"/>
      <c r="E3" s="225">
        <v>380074</v>
      </c>
      <c r="F3" s="226"/>
      <c r="G3" s="227"/>
      <c r="H3" s="22"/>
      <c r="I3" s="25"/>
      <c r="J3" s="203" t="s">
        <v>25</v>
      </c>
      <c r="K3" s="228"/>
      <c r="L3" s="203" t="s">
        <v>62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 x14ac:dyDescent="0.3">
      <c r="B4" s="206" t="s">
        <v>23</v>
      </c>
      <c r="C4" s="208"/>
      <c r="D4" s="24"/>
      <c r="E4" s="229">
        <v>150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 x14ac:dyDescent="0.3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 x14ac:dyDescent="0.3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39"/>
      <c r="V7" s="240"/>
      <c r="W7" s="241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 x14ac:dyDescent="0.3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 x14ac:dyDescent="0.35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 x14ac:dyDescent="0.3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 x14ac:dyDescent="0.35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 x14ac:dyDescent="0.3">
      <c r="B12" s="150" t="s">
        <v>63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150</v>
      </c>
      <c r="L12" s="245" t="s">
        <v>55</v>
      </c>
      <c r="M12" s="246"/>
      <c r="N12" s="153"/>
      <c r="O12" s="155"/>
      <c r="P12" s="70"/>
      <c r="Q12" s="70"/>
      <c r="R12" s="70"/>
      <c r="S12" s="71"/>
      <c r="T12" s="72"/>
      <c r="U12" s="72">
        <v>4</v>
      </c>
      <c r="V12" s="54">
        <f>SUM(F13:F23)</f>
        <v>1.5</v>
      </c>
      <c r="W12" s="55">
        <f>U12/V12</f>
        <v>2.6666666666666665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42228</v>
      </c>
      <c r="C13" s="30" t="s">
        <v>65</v>
      </c>
      <c r="D13" s="30"/>
      <c r="E13" s="30">
        <v>4</v>
      </c>
      <c r="F13" s="80">
        <v>1.5</v>
      </c>
      <c r="G13" s="32">
        <v>76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76</v>
      </c>
      <c r="K13" s="6">
        <f>E$4-J13</f>
        <v>74</v>
      </c>
      <c r="L13" s="7">
        <f t="shared" ref="L13:L23" si="1">IF(G13="",0,$T$12*(I13-F13-Q13))</f>
        <v>0</v>
      </c>
      <c r="M13" s="4">
        <f>G13</f>
        <v>76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 x14ac:dyDescent="0.3">
      <c r="B14" s="29">
        <v>42228</v>
      </c>
      <c r="C14" s="30" t="s">
        <v>66</v>
      </c>
      <c r="D14" s="30"/>
      <c r="E14" s="30">
        <v>3</v>
      </c>
      <c r="F14" s="81">
        <v>0</v>
      </c>
      <c r="G14" s="32">
        <v>73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149</v>
      </c>
      <c r="K14" s="6">
        <f>E$4-J14</f>
        <v>1</v>
      </c>
      <c r="L14" s="7">
        <f t="shared" si="1"/>
        <v>0</v>
      </c>
      <c r="M14" s="4">
        <f t="shared" ref="M14:M23" si="4">G14</f>
        <v>73</v>
      </c>
      <c r="N14" s="134" t="str">
        <f t="shared" ref="N14:N23" si="5">IF(L14=0,"",(M14/L14))</f>
        <v/>
      </c>
      <c r="O14" s="135"/>
      <c r="P14" s="33"/>
      <c r="Q14" s="30">
        <v>0</v>
      </c>
      <c r="R14" s="30">
        <v>0</v>
      </c>
      <c r="S14" s="30">
        <v>0</v>
      </c>
      <c r="T14" s="171" t="s">
        <v>67</v>
      </c>
      <c r="U14" s="172"/>
      <c r="V14" s="172"/>
      <c r="W14" s="173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149</v>
      </c>
      <c r="K15" s="6">
        <f>E$4-J15</f>
        <v>1</v>
      </c>
      <c r="L15" s="7">
        <f t="shared" si="1"/>
        <v>0</v>
      </c>
      <c r="M15" s="4">
        <f t="shared" si="4"/>
        <v>0</v>
      </c>
      <c r="N15" s="134" t="str">
        <f t="shared" si="5"/>
        <v/>
      </c>
      <c r="O15" s="135"/>
      <c r="P15" s="33"/>
      <c r="Q15" s="8"/>
      <c r="R15" s="8"/>
      <c r="S15" s="8"/>
      <c r="T15" s="165" t="s">
        <v>68</v>
      </c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149</v>
      </c>
      <c r="K16" s="6">
        <f t="shared" ref="K16:K24" si="8">E$4-J16</f>
        <v>1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149</v>
      </c>
      <c r="K17" s="6">
        <f t="shared" ref="K17" si="11">E$4-J17</f>
        <v>1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 x14ac:dyDescent="0.3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149</v>
      </c>
      <c r="K18" s="6">
        <f t="shared" ref="K18:K20" si="17">E$4-J18</f>
        <v>1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149</v>
      </c>
      <c r="K19" s="6">
        <f t="shared" si="17"/>
        <v>1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149</v>
      </c>
      <c r="K20" s="6">
        <f t="shared" si="17"/>
        <v>1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149</v>
      </c>
      <c r="K21" s="6">
        <f t="shared" si="8"/>
        <v>1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149</v>
      </c>
      <c r="K22" s="6">
        <f t="shared" si="8"/>
        <v>1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149</v>
      </c>
      <c r="K23" s="6">
        <f t="shared" si="8"/>
        <v>1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 x14ac:dyDescent="0.3">
      <c r="B24" s="139" t="s">
        <v>20</v>
      </c>
      <c r="C24" s="140"/>
      <c r="D24" s="52"/>
      <c r="E24" s="62">
        <f>SUM(E13:E23)</f>
        <v>7</v>
      </c>
      <c r="F24" s="62">
        <f>SUM(F13:F23)</f>
        <v>1.5</v>
      </c>
      <c r="G24" s="62">
        <f>SUM(G13:G23)</f>
        <v>149</v>
      </c>
      <c r="H24" s="84"/>
      <c r="I24" s="62">
        <f t="shared" si="0"/>
        <v>8.5</v>
      </c>
      <c r="J24" s="85">
        <f>J23</f>
        <v>149</v>
      </c>
      <c r="K24" s="85">
        <f t="shared" si="8"/>
        <v>1</v>
      </c>
      <c r="L24" s="86">
        <f>SUM(L13:L23)</f>
        <v>0</v>
      </c>
      <c r="M24" s="84">
        <f>SUM(M13:M23)</f>
        <v>149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" thickBot="1" x14ac:dyDescent="0.35">
      <c r="B25" s="242" t="s">
        <v>64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 x14ac:dyDescent="0.3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150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150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150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150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150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150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150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150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150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150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150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150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 x14ac:dyDescent="0.3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150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" thickBot="1" x14ac:dyDescent="0.35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 x14ac:dyDescent="0.3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150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 x14ac:dyDescent="0.3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150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 x14ac:dyDescent="0.35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 x14ac:dyDescent="0.3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 x14ac:dyDescent="0.3">
      <c r="B56" s="107" t="s">
        <v>51</v>
      </c>
      <c r="C56" s="108"/>
      <c r="D56" s="108"/>
      <c r="E56" s="108"/>
      <c r="F56" s="109">
        <v>150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 x14ac:dyDescent="0.3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 x14ac:dyDescent="0.3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 x14ac:dyDescent="0.3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 x14ac:dyDescent="0.35">
      <c r="B60" s="101" t="s">
        <v>47</v>
      </c>
      <c r="C60" s="102"/>
      <c r="D60" s="102"/>
      <c r="E60" s="102"/>
      <c r="F60" s="103">
        <f>G24</f>
        <v>149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 x14ac:dyDescent="0.3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2015-08-19T18:57:44Z</dcterms:modified>
</cp:coreProperties>
</file>