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<sst xmlns="http://schemas.openxmlformats.org/spreadsheetml/2006/main" count="137" uniqueCount="75">
  <si>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</si>
  <si>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</si>
  <si>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</si>
  <si>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</si>
  <si>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</si>
  <si>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</si>
  <si>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</si>
  <si>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</si>
  <si>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</si>
  <si>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</si>
  <si>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</si>
  <si>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</si>
  <si>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</si>
  <si>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</si>
  <si>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</si>
  <si>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</si>
  <si>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</si>
  <si>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</si>
  <si>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</si>
  <si>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</si>
  <si>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</si>
  <si>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</si>
  <si>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</si>
  <si>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</si>
  <si>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</si>
  <si>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</si>
  <si>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</si>
  <si>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</si>
  <si>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</si>
  <si>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</si>
  <si>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</si>
  <si>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</si>
  <si>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</si>
  <si>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</si>
  <si>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</si>
  <si>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</si>
  <si>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</si>
  <si>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</si>
  <si>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</si>
  <si>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</si>
  <si>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</si>
  <si>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</si>
  <si>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</si>
  <si>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</si>
  <si>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</si>
  <si>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</si>
  <si>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</si>
  <si>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</si>
  <si>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</si>
  <si>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</si>
  <si>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</si>
  <si>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</si>
  <si>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</si>
  <si>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</si>
  <si>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</si>
  <si>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</si>
  <si>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L3/4</t>
  </si>
  <si>
    <t>A02001-0013</t>
  </si>
  <si>
    <t>NEEDS DEBURR</t>
  </si>
  <si>
    <t>Machine # H2</t>
  </si>
  <si>
    <t>58SEC       1HR</t>
  </si>
  <si>
    <t>B</t>
  </si>
  <si>
    <t>WAD</t>
  </si>
  <si>
    <t>HVD</t>
  </si>
  <si>
    <t>1045am</t>
  </si>
  <si>
    <t>yes</t>
  </si>
  <si>
    <t>DH</t>
  </si>
  <si>
    <t>Ben W</t>
  </si>
  <si>
    <t>JB</t>
  </si>
  <si>
    <t>Mach dwn/no count</t>
  </si>
  <si>
    <t>Maint</t>
  </si>
  <si>
    <t>Dwn/maint.</t>
  </si>
  <si>
    <t>DM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</si>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</sst>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61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378114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 t="s">
        <v>60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42208</v>
      </c>
      <c r="C13" s="28" t="s">
        <v>62</v>
      </c>
      <c r="D13" s="28"/>
      <c r="E13" s="28">
        <v>4.5999999999999996</v>
      </c>
      <c r="F13" s="29">
        <v>0</v>
      </c>
      <c r="G13" s="30">
        <v>309</v>
      </c>
      <c r="H13" s="4" t="e">
        <f>IF(G13="","",(IF(#REF!=0,"",(#REF!*G13*#REF!))))</f>
        <v>#REF!</v>
      </c>
      <c r="I13" s="5">
        <f t="shared" ref="I13:I50" si="0">IF(G13="","",(SUM(E13+F13+Q13)))</f>
        <v>4.5999999999999996</v>
      </c>
      <c r="J13" s="6">
        <f>SUM(G$12:G13)</f>
        <v>309</v>
      </c>
      <c r="K13" s="6">
        <f>E$4-J13</f>
        <v>1691</v>
      </c>
      <c r="L13" s="7">
        <f t="shared" ref="L13:L50" si="1">IF(G13="",0,$T$12*(I13-F13-Q13))</f>
        <v>0</v>
      </c>
      <c r="M13" s="4">
        <f>G13</f>
        <v>309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42208</v>
      </c>
      <c r="C14" s="28" t="s">
        <v>63</v>
      </c>
      <c r="D14" s="28"/>
      <c r="E14" s="28">
        <v>2</v>
      </c>
      <c r="F14" s="32">
        <v>0</v>
      </c>
      <c r="G14" s="30">
        <v>146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455</v>
      </c>
      <c r="K14" s="6">
        <f>E$4-J14</f>
        <v>1545</v>
      </c>
      <c r="L14" s="7">
        <f t="shared" si="1"/>
        <v>0</v>
      </c>
      <c r="M14" s="4">
        <f t="shared" ref="M14:M50" si="4">G14</f>
        <v>146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42209</v>
      </c>
      <c r="C15" s="28" t="s">
        <v>62</v>
      </c>
      <c r="D15" s="28"/>
      <c r="E15" s="28">
        <v>7.6</v>
      </c>
      <c r="F15" s="32">
        <v>0</v>
      </c>
      <c r="G15" s="30">
        <v>396</v>
      </c>
      <c r="H15" s="4" t="e">
        <f>IF(G15="","",(IF(#REF!=0,"",(#REF!*G15*#REF!))))</f>
        <v>#REF!</v>
      </c>
      <c r="I15" s="5">
        <f t="shared" si="0"/>
        <v>8.6</v>
      </c>
      <c r="J15" s="6">
        <f>SUM(G$12:G15)</f>
        <v>851</v>
      </c>
      <c r="K15" s="6">
        <f>E$4-J15</f>
        <v>1149</v>
      </c>
      <c r="L15" s="7">
        <f t="shared" si="1"/>
        <v>0</v>
      </c>
      <c r="M15" s="4">
        <f t="shared" si="4"/>
        <v>396</v>
      </c>
      <c r="N15" s="103" t="str">
        <f t="shared" si="5"/>
        <v/>
      </c>
      <c r="O15" s="104"/>
      <c r="P15" s="31"/>
      <c r="Q15" s="46">
        <v>1</v>
      </c>
      <c r="R15" s="46">
        <v>1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42213</v>
      </c>
      <c r="C16" s="33" t="s">
        <v>63</v>
      </c>
      <c r="D16" s="48"/>
      <c r="E16" s="48">
        <v>2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851</v>
      </c>
      <c r="K16" s="6">
        <f t="shared" ref="K16:K50" si="8">E$4-J16</f>
        <v>1149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42213</v>
      </c>
      <c r="C17" s="34" t="s">
        <v>67</v>
      </c>
      <c r="D17" s="48"/>
      <c r="E17" s="48">
        <v>7.6</v>
      </c>
      <c r="F17" s="10">
        <v>0</v>
      </c>
      <c r="G17" s="11">
        <v>0</v>
      </c>
      <c r="H17" s="4" t="e">
        <f>IF(G17="","",(IF(#REF!=0,"",(#REF!*G17*#REF!))))</f>
        <v>#REF!</v>
      </c>
      <c r="I17" s="5">
        <f t="shared" si="0"/>
        <v>7.6</v>
      </c>
      <c r="J17" s="6">
        <f>SUM(G$12:G17)</f>
        <v>851</v>
      </c>
      <c r="K17" s="6">
        <f t="shared" si="8"/>
        <v>1149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42213</v>
      </c>
      <c r="C18" s="49" t="s">
        <v>68</v>
      </c>
      <c r="D18" s="48"/>
      <c r="E18" s="48">
        <v>7</v>
      </c>
      <c r="F18" s="10">
        <v>0</v>
      </c>
      <c r="G18" s="11">
        <v>565</v>
      </c>
      <c r="H18" s="4" t="e">
        <f>IF(G18="","",(IF(#REF!=0,"",(#REF!*G18*#REF!))))</f>
        <v>#REF!</v>
      </c>
      <c r="I18" s="5">
        <f t="shared" si="0"/>
        <v>7</v>
      </c>
      <c r="J18" s="6">
        <f>SUM(G$12:G18)</f>
        <v>1416</v>
      </c>
      <c r="K18" s="6">
        <f t="shared" si="8"/>
        <v>584</v>
      </c>
      <c r="L18" s="7">
        <f t="shared" si="1"/>
        <v>0</v>
      </c>
      <c r="M18" s="4">
        <f t="shared" si="4"/>
        <v>565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42214</v>
      </c>
      <c r="C19" s="49" t="s">
        <v>68</v>
      </c>
      <c r="D19" s="47"/>
      <c r="E19" s="46">
        <v>2</v>
      </c>
      <c r="F19" s="46">
        <v>0</v>
      </c>
      <c r="G19" s="11">
        <v>0</v>
      </c>
      <c r="H19" s="4"/>
      <c r="I19" s="5">
        <f t="shared" si="0"/>
        <v>10</v>
      </c>
      <c r="J19" s="6">
        <f>SUM(G$12:G19)</f>
        <v>1416</v>
      </c>
      <c r="K19" s="6">
        <f t="shared" ref="K19:K45" si="11">E$4-J19</f>
        <v>584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>
        <v>8</v>
      </c>
      <c r="R19" s="46">
        <v>1</v>
      </c>
      <c r="S19" s="46">
        <v>0</v>
      </c>
      <c r="T19" s="127" t="s">
        <v>69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42215</v>
      </c>
      <c r="C20" s="49" t="s">
        <v>68</v>
      </c>
      <c r="D20" s="47"/>
      <c r="E20" s="46">
        <v>0</v>
      </c>
      <c r="F20" s="10">
        <v>0</v>
      </c>
      <c r="G20" s="11">
        <v>0</v>
      </c>
      <c r="H20" s="4"/>
      <c r="I20" s="5">
        <f t="shared" si="0"/>
        <v>9</v>
      </c>
      <c r="J20" s="6">
        <f>SUM(G$12:G20)</f>
        <v>1416</v>
      </c>
      <c r="K20" s="6">
        <f t="shared" si="11"/>
        <v>584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>
        <v>9</v>
      </c>
      <c r="R20" s="46">
        <v>1</v>
      </c>
      <c r="S20" s="46">
        <v>0</v>
      </c>
      <c r="T20" s="127" t="s">
        <v>69</v>
      </c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>
        <v>42216</v>
      </c>
      <c r="C21" s="49" t="s">
        <v>68</v>
      </c>
      <c r="D21" s="47"/>
      <c r="E21" s="28">
        <v>0</v>
      </c>
      <c r="F21" s="32">
        <v>0</v>
      </c>
      <c r="G21" s="30">
        <v>0</v>
      </c>
      <c r="H21" s="4"/>
      <c r="I21" s="5">
        <f t="shared" si="0"/>
        <v>8</v>
      </c>
      <c r="J21" s="6">
        <f>SUM(G$12:G21)</f>
        <v>1416</v>
      </c>
      <c r="K21" s="6">
        <f t="shared" si="11"/>
        <v>584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>
        <v>8</v>
      </c>
      <c r="R21" s="46">
        <v>1</v>
      </c>
      <c r="S21" s="46">
        <v>0</v>
      </c>
      <c r="T21" s="127" t="s">
        <v>70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>
        <v>42219</v>
      </c>
      <c r="C22" s="12" t="s">
        <v>63</v>
      </c>
      <c r="D22" s="47"/>
      <c r="E22" s="46">
        <v>0</v>
      </c>
      <c r="F22" s="10">
        <v>0</v>
      </c>
      <c r="G22" s="11">
        <v>0</v>
      </c>
      <c r="H22" s="4"/>
      <c r="I22" s="5">
        <f t="shared" si="0"/>
        <v>1</v>
      </c>
      <c r="J22" s="6">
        <f>SUM(G$12:G22)</f>
        <v>1416</v>
      </c>
      <c r="K22" s="6">
        <f t="shared" si="11"/>
        <v>584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>
        <v>1</v>
      </c>
      <c r="R22" s="46">
        <v>1</v>
      </c>
      <c r="S22" s="46">
        <v>0</v>
      </c>
      <c r="T22" s="127" t="s">
        <v>71</v>
      </c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>
        <v>42226</v>
      </c>
      <c r="C23" s="12" t="s">
        <v>62</v>
      </c>
      <c r="D23" s="47"/>
      <c r="E23" s="28">
        <v>3.6</v>
      </c>
      <c r="F23" s="32">
        <v>0</v>
      </c>
      <c r="G23" s="30">
        <v>191</v>
      </c>
      <c r="H23" s="4"/>
      <c r="I23" s="5">
        <f t="shared" si="0"/>
        <v>3.6</v>
      </c>
      <c r="J23" s="6">
        <f>SUM(G$12:G23)</f>
        <v>1607</v>
      </c>
      <c r="K23" s="6">
        <f t="shared" si="11"/>
        <v>393</v>
      </c>
      <c r="L23" s="7">
        <f t="shared" si="12"/>
        <v>0</v>
      </c>
      <c r="M23" s="4">
        <f t="shared" si="13"/>
        <v>191</v>
      </c>
      <c r="N23" s="103" t="str">
        <f t="shared" si="15"/>
        <v/>
      </c>
      <c r="O23" s="104"/>
      <c r="P23" s="31"/>
      <c r="Q23" s="46">
        <v>0</v>
      </c>
      <c r="R23" s="46">
        <v>0</v>
      </c>
      <c r="S23" s="46">
        <v>0</v>
      </c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>
        <v>42226</v>
      </c>
      <c r="C24" s="12" t="s">
        <v>72</v>
      </c>
      <c r="D24" s="47"/>
      <c r="E24" s="46">
        <v>7.6</v>
      </c>
      <c r="F24" s="10">
        <v>0</v>
      </c>
      <c r="G24" s="11">
        <v>400</v>
      </c>
      <c r="H24" s="4"/>
      <c r="I24" s="5">
        <f t="shared" si="0"/>
        <v>7.6</v>
      </c>
      <c r="J24" s="6">
        <f>SUM(G$12:G24)</f>
        <v>2007</v>
      </c>
      <c r="K24" s="6">
        <f t="shared" si="11"/>
        <v>-7</v>
      </c>
      <c r="L24" s="7">
        <f t="shared" si="12"/>
        <v>0</v>
      </c>
      <c r="M24" s="4">
        <f t="shared" si="13"/>
        <v>400</v>
      </c>
      <c r="N24" s="103" t="str">
        <f t="shared" si="15"/>
        <v/>
      </c>
      <c r="O24" s="104"/>
      <c r="P24" s="31"/>
      <c r="Q24" s="46">
        <v>0</v>
      </c>
      <c r="R24" s="46">
        <v>0</v>
      </c>
      <c r="S24" s="46">
        <v>0</v>
      </c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>
        <v>42227</v>
      </c>
      <c r="C25" s="12" t="s">
        <v>62</v>
      </c>
      <c r="D25" s="47"/>
      <c r="E25" s="28">
        <v>2.5</v>
      </c>
      <c r="F25" s="32">
        <v>0</v>
      </c>
      <c r="G25" s="30">
        <v>115</v>
      </c>
      <c r="H25" s="4"/>
      <c r="I25" s="5">
        <f t="shared" si="0"/>
        <v>2.5</v>
      </c>
      <c r="J25" s="6">
        <f>SUM(G$12:G25)</f>
        <v>2122</v>
      </c>
      <c r="K25" s="6">
        <f t="shared" si="11"/>
        <v>-122</v>
      </c>
      <c r="L25" s="7">
        <f t="shared" si="12"/>
        <v>0</v>
      </c>
      <c r="M25" s="4">
        <f t="shared" si="13"/>
        <v>115</v>
      </c>
      <c r="N25" s="103" t="str">
        <f t="shared" si="15"/>
        <v/>
      </c>
      <c r="O25" s="104"/>
      <c r="P25" s="31"/>
      <c r="Q25" s="46">
        <v>0</v>
      </c>
      <c r="R25" s="46">
        <v>0</v>
      </c>
      <c r="S25" s="46">
        <v>0</v>
      </c>
      <c r="T25" s="206" t="s">
        <v>73</v>
      </c>
      <c r="U25" s="207"/>
      <c r="V25" s="207"/>
      <c r="W25" s="208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2122</v>
      </c>
      <c r="K26" s="6">
        <f t="shared" si="11"/>
        <v>-122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 t="s">
        <v>74</v>
      </c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2122</v>
      </c>
      <c r="K27" s="6">
        <f t="shared" si="11"/>
        <v>-122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2122</v>
      </c>
      <c r="K28" s="6">
        <f t="shared" si="11"/>
        <v>-122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2122</v>
      </c>
      <c r="K29" s="6">
        <f t="shared" si="11"/>
        <v>-122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2122</v>
      </c>
      <c r="K30" s="6">
        <f t="shared" si="11"/>
        <v>-122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2122</v>
      </c>
      <c r="K31" s="6">
        <f t="shared" si="11"/>
        <v>-122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2122</v>
      </c>
      <c r="K32" s="6">
        <f t="shared" si="11"/>
        <v>-122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2122</v>
      </c>
      <c r="K33" s="6">
        <f t="shared" si="11"/>
        <v>-122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2122</v>
      </c>
      <c r="K34" s="6">
        <f t="shared" si="11"/>
        <v>-122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2122</v>
      </c>
      <c r="K35" s="6">
        <f t="shared" ref="K35:K41" si="17">E$4-J35</f>
        <v>-122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2122</v>
      </c>
      <c r="K36" s="6">
        <f t="shared" si="17"/>
        <v>-122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2122</v>
      </c>
      <c r="K37" s="6">
        <f t="shared" si="17"/>
        <v>-122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2122</v>
      </c>
      <c r="K38" s="6">
        <f t="shared" si="17"/>
        <v>-122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2122</v>
      </c>
      <c r="K39" s="6">
        <f t="shared" si="17"/>
        <v>-122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2122</v>
      </c>
      <c r="K40" s="6">
        <f t="shared" si="17"/>
        <v>-122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2122</v>
      </c>
      <c r="K41" s="6">
        <f t="shared" si="17"/>
        <v>-122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2122</v>
      </c>
      <c r="K42" s="6">
        <f t="shared" si="11"/>
        <v>-122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2122</v>
      </c>
      <c r="K43" s="6">
        <f t="shared" si="11"/>
        <v>-122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2122</v>
      </c>
      <c r="K44" s="6">
        <f t="shared" si="11"/>
        <v>-122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2122</v>
      </c>
      <c r="K45" s="6">
        <f t="shared" si="11"/>
        <v>-122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2122</v>
      </c>
      <c r="K46" s="6">
        <f t="shared" ref="K46:K49" si="23">E$4-J46</f>
        <v>-122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2122</v>
      </c>
      <c r="K47" s="6">
        <f t="shared" si="23"/>
        <v>-122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2122</v>
      </c>
      <c r="K48" s="6">
        <f t="shared" si="23"/>
        <v>-122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2122</v>
      </c>
      <c r="K49" s="6">
        <f t="shared" si="23"/>
        <v>-122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2122</v>
      </c>
      <c r="K50" s="6">
        <f t="shared" si="8"/>
        <v>-122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46.5</v>
      </c>
      <c r="F51" s="56">
        <f>SUM(F13:F50)</f>
        <v>0</v>
      </c>
      <c r="G51" s="56">
        <f>SUM(G13:G50)</f>
        <v>2122</v>
      </c>
      <c r="H51" s="57"/>
      <c r="I51" s="56">
        <f>SUM(I13:I50)</f>
        <v>73.5</v>
      </c>
      <c r="J51" s="58">
        <f>J50</f>
        <v>2122</v>
      </c>
      <c r="K51" s="58">
        <f>K50</f>
        <v>-122</v>
      </c>
      <c r="L51" s="59">
        <f>SUM(L13:L50)</f>
        <v>0</v>
      </c>
      <c r="M51" s="57">
        <f>SUM(M13:M50)</f>
        <v>2122</v>
      </c>
      <c r="N51" s="110" t="str">
        <f>IF(L51&lt;&gt;0,SUM(M51/L51),"")</f>
        <v/>
      </c>
      <c r="O51" s="111"/>
      <c r="P51" s="60"/>
      <c r="Q51" s="56">
        <f>SUM(Q13:Q50)</f>
        <v>27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1651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27</v>
      </c>
      <c r="M55" s="199">
        <v>42208</v>
      </c>
      <c r="N55" s="92"/>
      <c r="O55" s="102" t="s">
        <v>64</v>
      </c>
      <c r="P55" s="95"/>
      <c r="Q55" s="95"/>
      <c r="R55" s="95" t="s">
        <v>65</v>
      </c>
      <c r="S55" s="95"/>
      <c r="T55" s="95" t="s">
        <v>66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27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2122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2015-08-17T14:39:57Z</dcterms:modified>
</cp:coreProperties>
</file>