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<sst xmlns="http://schemas.openxmlformats.org/spreadsheetml/2006/main" count="145" uniqueCount="72">
  <si>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</si>
  <si>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</si>
  <si>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</si>
  <si>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</si>
  <si>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</si>
  <si>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</si>
  <si>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</si>
  <si>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</si>
  <si>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</si>
  <si>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</si>
  <si>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</si>
  <si>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</si>
  <si>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</si>
  <si>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</si>
  <si>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</si>
  <si>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</si>
  <si>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</si>
  <si>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</si>
  <si>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</si>
  <si>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</si>
  <si>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</si>
  <si>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</si>
  <si>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</si>
  <si>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</si>
  <si>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</si>
  <si>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</si>
  <si>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</si>
  <si>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</si>
  <si>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</si>
  <si>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</si>
  <si>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</si>
  <si>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</si>
  <si>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</si>
  <si>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</si>
  <si>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</si>
  <si>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</si>
  <si>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</si>
  <si>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</si>
  <si>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</si>
  <si>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</si>
  <si>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</si>
  <si>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</si>
  <si>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</si>
  <si>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</si>
  <si>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</si>
  <si>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</si>
  <si>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</si>
  <si>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</si>
  <si>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</si>
  <si>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</si>
  <si>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</si>
  <si>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</si>
  <si>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</si>
  <si>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</si>
  <si>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</si>
  <si>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</si>
  <si>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</si>
  <si>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</si>
  <si>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</si>
  <si>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</si>
  <si>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</si>
  <si>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</si>
  <si>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M30013</t>
  </si>
  <si>
    <t>H</t>
  </si>
  <si>
    <t>A02002-0020</t>
  </si>
  <si>
    <t>JO</t>
  </si>
  <si>
    <t>BA</t>
  </si>
  <si>
    <t>BJ</t>
  </si>
  <si>
    <t>Repair</t>
  </si>
  <si>
    <t>JOB OUT</t>
  </si>
  <si>
    <t>NO PARTS AT MACH-MR</t>
  </si>
  <si>
    <t>2 BARS, 5/8 HX BRASS USED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</si>
</sst>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8" sqref="B8:L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63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64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 t="s">
        <v>71</v>
      </c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42102</v>
      </c>
      <c r="C13" s="30" t="s">
        <v>65</v>
      </c>
      <c r="D13" s="30"/>
      <c r="E13" s="30">
        <v>2</v>
      </c>
      <c r="F13" s="77">
        <v>2</v>
      </c>
      <c r="G13" s="32">
        <v>39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39</v>
      </c>
      <c r="K13" s="6">
        <f>E$4-J13</f>
        <v>161</v>
      </c>
      <c r="L13" s="7">
        <f t="shared" ref="L13:L23" si="1">IF(G13="",0,$T$12*(I13-F13-Q13))</f>
        <v>0</v>
      </c>
      <c r="M13" s="4">
        <f>G13</f>
        <v>39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42102</v>
      </c>
      <c r="C14" s="30" t="s">
        <v>66</v>
      </c>
      <c r="D14" s="30"/>
      <c r="E14" s="30">
        <v>7</v>
      </c>
      <c r="F14" s="78">
        <v>1</v>
      </c>
      <c r="G14" s="32">
        <v>68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107</v>
      </c>
      <c r="K14" s="6">
        <f>E$4-J14</f>
        <v>93</v>
      </c>
      <c r="L14" s="7">
        <f t="shared" si="1"/>
        <v>0</v>
      </c>
      <c r="M14" s="4">
        <f t="shared" ref="M14:M23" si="4">G14</f>
        <v>68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 t="s">
        <v>68</v>
      </c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42103</v>
      </c>
      <c r="C15" s="30" t="s">
        <v>67</v>
      </c>
      <c r="D15" s="30"/>
      <c r="E15" s="30">
        <v>6.5</v>
      </c>
      <c r="F15" s="78">
        <v>0</v>
      </c>
      <c r="G15" s="32">
        <v>68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175</v>
      </c>
      <c r="K15" s="6">
        <f>E$4-J15</f>
        <v>25</v>
      </c>
      <c r="L15" s="7">
        <f t="shared" si="1"/>
        <v>0</v>
      </c>
      <c r="M15" s="4">
        <f t="shared" si="4"/>
        <v>68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>
        <v>42103</v>
      </c>
      <c r="C16" s="35" t="s">
        <v>65</v>
      </c>
      <c r="D16" s="50"/>
      <c r="E16" s="50">
        <v>1</v>
      </c>
      <c r="F16" s="79">
        <v>0</v>
      </c>
      <c r="G16" s="10">
        <v>16</v>
      </c>
      <c r="H16" s="4" t="e">
        <f>IF(G16="","",(IF(#REF!=0,"",(#REF!*G16*#REF!))))</f>
        <v>#REF!</v>
      </c>
      <c r="I16" s="5">
        <f t="shared" si="0"/>
        <v>1</v>
      </c>
      <c r="J16" s="6">
        <f>SUM(G$12:G16)</f>
        <v>191</v>
      </c>
      <c r="K16" s="6">
        <f t="shared" ref="K16:K24" si="8">E$4-J16</f>
        <v>9</v>
      </c>
      <c r="L16" s="7">
        <f t="shared" si="1"/>
        <v>0</v>
      </c>
      <c r="M16" s="4">
        <f t="shared" si="4"/>
        <v>16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191</v>
      </c>
      <c r="K17" s="6">
        <f t="shared" ref="K17" si="11">E$4-J17</f>
        <v>9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191</v>
      </c>
      <c r="K18" s="6">
        <f t="shared" ref="K18:K20" si="17">E$4-J18</f>
        <v>9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191</v>
      </c>
      <c r="K19" s="6">
        <f t="shared" si="17"/>
        <v>9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191</v>
      </c>
      <c r="K20" s="6">
        <f t="shared" si="17"/>
        <v>9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191</v>
      </c>
      <c r="K21" s="6">
        <f t="shared" si="8"/>
        <v>9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191</v>
      </c>
      <c r="K22" s="6">
        <f t="shared" si="8"/>
        <v>9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191</v>
      </c>
      <c r="K23" s="6">
        <f t="shared" si="8"/>
        <v>9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16.5</v>
      </c>
      <c r="F24" s="62">
        <f>SUM(F13:F23)</f>
        <v>3</v>
      </c>
      <c r="G24" s="62">
        <f>SUM(G13:G23)</f>
        <v>191</v>
      </c>
      <c r="H24" s="81"/>
      <c r="I24" s="62">
        <f t="shared" si="0"/>
        <v>19.5</v>
      </c>
      <c r="J24" s="82">
        <f>J23</f>
        <v>191</v>
      </c>
      <c r="K24" s="82">
        <f t="shared" si="8"/>
        <v>9</v>
      </c>
      <c r="L24" s="83">
        <f>SUM(L13:L23)</f>
        <v>0</v>
      </c>
      <c r="M24" s="81">
        <f>SUM(M13:M23)</f>
        <v>191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1.5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42103</v>
      </c>
      <c r="C27" s="60" t="s">
        <v>65</v>
      </c>
      <c r="D27" s="8"/>
      <c r="E27" s="30">
        <v>4</v>
      </c>
      <c r="F27" s="31">
        <v>1.5</v>
      </c>
      <c r="G27" s="32">
        <v>55</v>
      </c>
      <c r="H27" s="4" t="e">
        <f>IF(G27="","",(IF(#REF!=0,"",(#REF!*G27*#REF!))))</f>
        <v>#REF!</v>
      </c>
      <c r="I27" s="7">
        <f t="shared" ref="I27:I37" si="23">IF(G27="","",(SUM(E27+F27+Q27)))</f>
        <v>5.5</v>
      </c>
      <c r="J27" s="6">
        <f>SUM(G$26:G27)</f>
        <v>55</v>
      </c>
      <c r="K27" s="6">
        <f>E$4-J27</f>
        <v>145</v>
      </c>
      <c r="L27" s="7">
        <f t="shared" ref="L27:L37" si="24">IF(G27="",0,T$26*(I27-F27-Q27))</f>
        <v>0</v>
      </c>
      <c r="M27" s="4">
        <f>G27</f>
        <v>55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>
        <v>42103</v>
      </c>
      <c r="C28" s="60" t="s">
        <v>66</v>
      </c>
      <c r="D28" s="8"/>
      <c r="E28" s="30">
        <v>7.5</v>
      </c>
      <c r="F28" s="34">
        <v>0</v>
      </c>
      <c r="G28" s="32">
        <v>135</v>
      </c>
      <c r="H28" s="4" t="e">
        <f>IF(G28="","",(IF(#REF!=0,"",(#REF!*G28*#REF!))))</f>
        <v>#REF!</v>
      </c>
      <c r="I28" s="7">
        <f t="shared" si="23"/>
        <v>7.5</v>
      </c>
      <c r="J28" s="6">
        <f>SUM(G$26:G28)</f>
        <v>190</v>
      </c>
      <c r="K28" s="6">
        <f>E$4-J28</f>
        <v>10</v>
      </c>
      <c r="L28" s="7">
        <f t="shared" si="24"/>
        <v>0</v>
      </c>
      <c r="M28" s="4">
        <f t="shared" ref="M28:M37" si="27">G28</f>
        <v>135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230" t="s">
        <v>69</v>
      </c>
      <c r="U28" s="231"/>
      <c r="V28" s="231"/>
      <c r="W28" s="232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190</v>
      </c>
      <c r="K29" s="6">
        <f t="shared" ref="K29:K31" si="32">E$4-J29</f>
        <v>10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228" t="s">
        <v>70</v>
      </c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190</v>
      </c>
      <c r="K30" s="6">
        <f t="shared" si="32"/>
        <v>10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190</v>
      </c>
      <c r="K31" s="6">
        <f t="shared" si="32"/>
        <v>10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190</v>
      </c>
      <c r="K32" s="6">
        <f t="shared" ref="K32" si="39">E$4-J32</f>
        <v>10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190</v>
      </c>
      <c r="K33" s="6">
        <f>E$4-J33</f>
        <v>10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190</v>
      </c>
      <c r="K34" s="6">
        <f t="shared" ref="K34:K38" si="45">E$4-J34</f>
        <v>10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190</v>
      </c>
      <c r="K35" s="6">
        <f t="shared" si="45"/>
        <v>10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190</v>
      </c>
      <c r="K36" s="6">
        <f t="shared" si="45"/>
        <v>10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190</v>
      </c>
      <c r="K37" s="6">
        <f t="shared" si="45"/>
        <v>10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11.5</v>
      </c>
      <c r="F38" s="63">
        <f t="shared" si="47"/>
        <v>1.5</v>
      </c>
      <c r="G38" s="63">
        <f>SUM(G27:G37)</f>
        <v>190</v>
      </c>
      <c r="H38" s="81"/>
      <c r="I38" s="83">
        <f t="shared" ref="I38" si="48">IF(G38="","",(SUM(E38+F38+Q38)))</f>
        <v>13</v>
      </c>
      <c r="J38" s="82">
        <f>J37</f>
        <v>190</v>
      </c>
      <c r="K38" s="82">
        <f t="shared" si="45"/>
        <v>10</v>
      </c>
      <c r="L38" s="83">
        <f>SUM(L27:L37)</f>
        <v>0</v>
      </c>
      <c r="M38" s="81">
        <f>SUM(M27:M37)</f>
        <v>190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190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191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2015-04-10T12:08:35Z</dcterms:modified>
</cp:coreProperties>
</file>