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<sst xmlns="http://schemas.openxmlformats.org/spreadsheetml/2006/main" count="146" uniqueCount="75">
  <si>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</si>
  <si>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</si>
  <si>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</si>
  <si>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</si>
  <si>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</si>
  <si>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</si>
  <si>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</si>
  <si>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</si>
  <si>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</si>
  <si>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</si>
  <si>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</si>
  <si>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</si>
  <si>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</si>
  <si>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</si>
  <si>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</si>
  <si>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</si>
  <si>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</si>
  <si>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</si>
  <si>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</si>
  <si>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</si>
  <si>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</si>
  <si>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</si>
  <si>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</si>
  <si>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</si>
  <si>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</si>
  <si>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</si>
  <si>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</si>
  <si>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</si>
  <si>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</si>
  <si>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</si>
  <si>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</si>
  <si>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</si>
  <si>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</si>
  <si>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</si>
  <si>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</si>
  <si>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</si>
  <si>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</si>
  <si>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</si>
  <si>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</si>
  <si>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</si>
  <si>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</si>
  <si>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</si>
  <si>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</si>
  <si>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</si>
  <si>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</si>
  <si>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</si>
  <si>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</si>
  <si>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</si>
  <si>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</si>
  <si>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</si>
  <si>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</si>
  <si>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</si>
  <si>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</si>
  <si>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</si>
  <si>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</si>
  <si>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</si>
  <si>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</si>
  <si>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</si>
  <si>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</si>
  <si>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</si>
  <si>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</si>
  <si>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M31070</t>
  </si>
  <si>
    <t>A02032-0032</t>
  </si>
  <si>
    <t>PART IS IN PLANNING</t>
  </si>
  <si>
    <t>Machine #  HARDING</t>
  </si>
  <si>
    <t>A</t>
  </si>
  <si>
    <t>B</t>
  </si>
  <si>
    <t>Routing:        HOLD IN CNC DEPT</t>
  </si>
  <si>
    <t>JO</t>
  </si>
  <si>
    <t>BJ</t>
  </si>
  <si>
    <t>GHK</t>
  </si>
  <si>
    <t>Routing:  HOLD IN CNC DEPT</t>
  </si>
  <si>
    <t xml:space="preserve">Machine #  </t>
  </si>
  <si>
    <t>C</t>
  </si>
  <si>
    <t>sample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</si>
</sst>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3" zoomScale="90" zoomScaleNormal="90" workbookViewId="0">
      <selection activeCell="B30" sqref="B30"/>
    </sheetView>
  </sheetViews>
  <sheetFormatPr defaultRowHeight="15"/>
  <cols>
    <col min="1" max="1" width="2.7109375" style="1" hidden="1" customWidth="1"/>
    <col min="2" max="2" width="9.28515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 t="s">
        <v>74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63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/>
      <c r="O12" s="156"/>
      <c r="P12" s="70"/>
      <c r="Q12" s="70"/>
      <c r="R12" s="70" t="s">
        <v>65</v>
      </c>
      <c r="S12" s="71"/>
      <c r="T12" s="72"/>
      <c r="U12" s="72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41922</v>
      </c>
      <c r="C13" s="30" t="s">
        <v>68</v>
      </c>
      <c r="D13" s="30"/>
      <c r="E13" s="30">
        <v>5</v>
      </c>
      <c r="F13" s="80">
        <v>2</v>
      </c>
      <c r="G13" s="32">
        <v>30</v>
      </c>
      <c r="H13" s="4" t="e">
        <f>IF(G13="","",(IF(#REF!=0,"",(#REF!*G13*#REF!))))</f>
        <v>#REF!</v>
      </c>
      <c r="I13" s="5">
        <f t="shared" ref="I13:I24" si="0">IF(G13="","",(SUM(E13+F13+Q13)))</f>
        <v>7</v>
      </c>
      <c r="J13" s="6">
        <f>SUM(G$12:G13)</f>
        <v>30</v>
      </c>
      <c r="K13" s="6">
        <f>E$4-J13</f>
        <v>70</v>
      </c>
      <c r="L13" s="7">
        <f t="shared" ref="L13:L23" si="1">IF(G13="",0,$T$12*(I13-F13-Q13))</f>
        <v>0</v>
      </c>
      <c r="M13" s="4">
        <f>G13</f>
        <v>30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41923</v>
      </c>
      <c r="C14" s="30" t="s">
        <v>69</v>
      </c>
      <c r="D14" s="30"/>
      <c r="E14" s="30">
        <v>6</v>
      </c>
      <c r="F14" s="81">
        <v>0</v>
      </c>
      <c r="G14" s="32">
        <v>43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73</v>
      </c>
      <c r="K14" s="6">
        <f>E$4-J14</f>
        <v>27</v>
      </c>
      <c r="L14" s="7">
        <f t="shared" si="1"/>
        <v>0</v>
      </c>
      <c r="M14" s="4">
        <f t="shared" ref="M14:M23" si="4">G14</f>
        <v>43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41923</v>
      </c>
      <c r="C15" s="30" t="s">
        <v>68</v>
      </c>
      <c r="D15" s="30"/>
      <c r="E15" s="30">
        <v>5</v>
      </c>
      <c r="F15" s="81">
        <v>0</v>
      </c>
      <c r="G15" s="32">
        <v>34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107</v>
      </c>
      <c r="K15" s="6">
        <f>E$4-J15</f>
        <v>-7</v>
      </c>
      <c r="L15" s="7">
        <f t="shared" si="1"/>
        <v>0</v>
      </c>
      <c r="M15" s="4">
        <f t="shared" si="4"/>
        <v>34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107</v>
      </c>
      <c r="K16" s="6">
        <f t="shared" ref="K16:K24" si="8">E$4-J16</f>
        <v>-7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107</v>
      </c>
      <c r="K17" s="6">
        <f t="shared" ref="K17" si="11">E$4-J17</f>
        <v>-7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107</v>
      </c>
      <c r="K18" s="6">
        <f t="shared" ref="K18:K20" si="17">E$4-J18</f>
        <v>-7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107</v>
      </c>
      <c r="K19" s="6">
        <f t="shared" si="17"/>
        <v>-7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107</v>
      </c>
      <c r="K20" s="6">
        <f t="shared" si="17"/>
        <v>-7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107</v>
      </c>
      <c r="K21" s="6">
        <f t="shared" si="8"/>
        <v>-7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107</v>
      </c>
      <c r="K22" s="6">
        <f t="shared" si="8"/>
        <v>-7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107</v>
      </c>
      <c r="K23" s="6">
        <f t="shared" si="8"/>
        <v>-7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16</v>
      </c>
      <c r="F24" s="62">
        <f>SUM(F13:F23)</f>
        <v>2</v>
      </c>
      <c r="G24" s="62">
        <f>SUM(G13:G23)</f>
        <v>107</v>
      </c>
      <c r="H24" s="84"/>
      <c r="I24" s="62">
        <f t="shared" si="0"/>
        <v>18</v>
      </c>
      <c r="J24" s="85">
        <f>J23</f>
        <v>107</v>
      </c>
      <c r="K24" s="85">
        <f t="shared" si="8"/>
        <v>-7</v>
      </c>
      <c r="L24" s="86">
        <f>SUM(L13:L23)</f>
        <v>0</v>
      </c>
      <c r="M24" s="84">
        <f>SUM(M13:M23)</f>
        <v>107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70"/>
      <c r="Q26" s="70"/>
      <c r="R26" s="70" t="s">
        <v>66</v>
      </c>
      <c r="S26" s="71"/>
      <c r="T26" s="73"/>
      <c r="U26" s="74"/>
      <c r="V26" s="56">
        <f>SUM(F27:F37)</f>
        <v>1.5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41926</v>
      </c>
      <c r="C27" s="60" t="s">
        <v>68</v>
      </c>
      <c r="D27" s="8"/>
      <c r="E27" s="30">
        <v>0</v>
      </c>
      <c r="F27" s="31">
        <v>1.5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1.5</v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41926</v>
      </c>
      <c r="C28" s="60" t="s">
        <v>70</v>
      </c>
      <c r="D28" s="8"/>
      <c r="E28" s="30">
        <v>2.5</v>
      </c>
      <c r="F28" s="34">
        <v>0</v>
      </c>
      <c r="G28" s="32">
        <v>25</v>
      </c>
      <c r="H28" s="4" t="e">
        <f>IF(G28="","",(IF(#REF!=0,"",(#REF!*G28*#REF!))))</f>
        <v>#REF!</v>
      </c>
      <c r="I28" s="7">
        <f t="shared" si="23"/>
        <v>2.5</v>
      </c>
      <c r="J28" s="6">
        <f>SUM(G$26:G28)</f>
        <v>25</v>
      </c>
      <c r="K28" s="6">
        <f>E$4-J28</f>
        <v>75</v>
      </c>
      <c r="L28" s="7">
        <f t="shared" si="24"/>
        <v>0</v>
      </c>
      <c r="M28" s="4">
        <f t="shared" ref="M28:M37" si="27">G28</f>
        <v>25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>
        <v>41927</v>
      </c>
      <c r="C29" s="60" t="s">
        <v>69</v>
      </c>
      <c r="D29" s="58"/>
      <c r="E29" s="58">
        <v>7</v>
      </c>
      <c r="F29" s="58">
        <v>0</v>
      </c>
      <c r="G29" s="10">
        <v>82</v>
      </c>
      <c r="H29" s="4"/>
      <c r="I29" s="7">
        <f t="shared" ref="I29:I31" si="31">IF(G29="","",(SUM(E29+F29+Q29)))</f>
        <v>7</v>
      </c>
      <c r="J29" s="6">
        <f>SUM(G$26:G29)</f>
        <v>107</v>
      </c>
      <c r="K29" s="6">
        <f t="shared" ref="K29:K31" si="32">E$4-J29</f>
        <v>-7</v>
      </c>
      <c r="L29" s="7">
        <f t="shared" ref="L29:L31" si="33">IF(G29="",0,T$26*(I29-F29-Q29))</f>
        <v>0</v>
      </c>
      <c r="M29" s="4">
        <f t="shared" ref="M29:M31" si="34">G29</f>
        <v>82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107</v>
      </c>
      <c r="K30" s="6">
        <f t="shared" si="32"/>
        <v>-7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107</v>
      </c>
      <c r="K31" s="6">
        <f t="shared" si="32"/>
        <v>-7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107</v>
      </c>
      <c r="K32" s="6">
        <f t="shared" ref="K32" si="39">E$4-J32</f>
        <v>-7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107</v>
      </c>
      <c r="K33" s="6">
        <f>E$4-J33</f>
        <v>-7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107</v>
      </c>
      <c r="K34" s="6">
        <f t="shared" ref="K34:K38" si="45">E$4-J34</f>
        <v>-7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107</v>
      </c>
      <c r="K35" s="6">
        <f t="shared" si="45"/>
        <v>-7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107</v>
      </c>
      <c r="K36" s="6">
        <f t="shared" si="45"/>
        <v>-7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107</v>
      </c>
      <c r="K37" s="6">
        <f t="shared" si="45"/>
        <v>-7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9.5</v>
      </c>
      <c r="F38" s="63">
        <f t="shared" si="47"/>
        <v>1.5</v>
      </c>
      <c r="G38" s="63">
        <f>SUM(G27:G37)</f>
        <v>107</v>
      </c>
      <c r="H38" s="84"/>
      <c r="I38" s="86">
        <f t="shared" ref="I38" si="48">IF(G38="","",(SUM(E38+F38+Q38)))</f>
        <v>11</v>
      </c>
      <c r="J38" s="85">
        <f>J37</f>
        <v>107</v>
      </c>
      <c r="K38" s="85">
        <f t="shared" si="45"/>
        <v>-7</v>
      </c>
      <c r="L38" s="86">
        <f>SUM(L27:L37)</f>
        <v>0</v>
      </c>
      <c r="M38" s="84">
        <f>SUM(M27:M37)</f>
        <v>107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71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72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70"/>
      <c r="Q40" s="70"/>
      <c r="R40" s="70" t="s">
        <v>73</v>
      </c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107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107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2014-10-15T12:08:19Z</dcterms:modified>
</cp:coreProperties>
</file>