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<sst xmlns="http://schemas.openxmlformats.org/spreadsheetml/2006/main" count="147" uniqueCount="76">
  <si>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</si>
  <si>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</si>
  <si>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</si>
  <si>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</si>
  <si>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</si>
  <si>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</si>
  <si>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</si>
  <si>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</si>
  <si>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</si>
  <si>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</si>
  <si>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</si>
  <si>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</si>
  <si>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</si>
  <si>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</si>
  <si>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</si>
  <si>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</si>
  <si>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</si>
  <si>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</si>
  <si>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</si>
  <si>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</si>
  <si>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</si>
  <si>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</si>
  <si>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</si>
  <si>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</si>
  <si>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</si>
  <si>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</si>
  <si>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</si>
  <si>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</si>
  <si>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</si>
  <si>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</si>
  <si>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</si>
  <si>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</si>
  <si>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</si>
  <si>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</si>
  <si>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</si>
  <si>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</si>
  <si>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</si>
  <si>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</si>
  <si>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</si>
  <si>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</si>
  <si>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</si>
  <si>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</si>
  <si>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</si>
  <si>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</si>
  <si>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</si>
  <si>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</si>
  <si>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</si>
  <si>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</si>
  <si>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</si>
  <si>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</si>
  <si>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</si>
  <si>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</si>
  <si>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</si>
  <si>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</si>
  <si>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</si>
  <si>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</si>
  <si>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</si>
  <si>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</si>
  <si>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</si>
  <si>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</si>
  <si>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</si>
  <si>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M31071</t>
  </si>
  <si>
    <t>A02032-0032</t>
  </si>
  <si>
    <t>Routing:        HOLD IN CNC DEPT</t>
  </si>
  <si>
    <t>Machine #  HARDING</t>
  </si>
  <si>
    <t>A</t>
  </si>
  <si>
    <t>B</t>
  </si>
  <si>
    <t>PART IS IN PLANNING</t>
  </si>
  <si>
    <t>4M 33SEC</t>
  </si>
  <si>
    <t>JO</t>
  </si>
  <si>
    <t>BJ</t>
  </si>
  <si>
    <t>CHI55857</t>
  </si>
  <si>
    <t>SAMPLE</t>
  </si>
  <si>
    <t>JO/GK</t>
  </si>
  <si>
    <t>GK</t>
  </si>
  <si>
    <t>Routing:  GOES TO MILL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</si>
</sst>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4" fontId="3" fillId="0" borderId="8" xfId="0" applyNumberFormat="1" applyFont="1" applyBorder="1" applyAlignment="1">
      <alignment horizontal="center" vertic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9" zoomScale="90" zoomScaleNormal="90" workbookViewId="0">
      <selection activeCell="B41" sqref="B41"/>
    </sheetView>
  </sheetViews>
  <sheetFormatPr defaultRowHeight="15"/>
  <cols>
    <col min="1" max="1" width="2.7109375" style="1" hidden="1" customWidth="1"/>
    <col min="2" max="2" width="9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 t="s">
        <v>65</v>
      </c>
      <c r="M2" s="22"/>
      <c r="N2" s="22"/>
      <c r="O2" s="22"/>
      <c r="P2" s="22"/>
      <c r="Q2" s="22"/>
      <c r="R2" s="230" t="s">
        <v>45</v>
      </c>
      <c r="S2" s="208"/>
      <c r="T2" s="209"/>
      <c r="U2" s="204" t="s">
        <v>71</v>
      </c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 t="s">
        <v>72</v>
      </c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110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41">
        <v>41925</v>
      </c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 t="s">
        <v>67</v>
      </c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64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110</v>
      </c>
      <c r="L12" s="154" t="s">
        <v>55</v>
      </c>
      <c r="M12" s="155"/>
      <c r="N12" s="245" t="s">
        <v>68</v>
      </c>
      <c r="O12" s="246"/>
      <c r="P12" s="70"/>
      <c r="Q12" s="70"/>
      <c r="R12" s="70" t="s">
        <v>65</v>
      </c>
      <c r="S12" s="71"/>
      <c r="T12" s="72">
        <v>11</v>
      </c>
      <c r="U12" s="72">
        <v>4</v>
      </c>
      <c r="V12" s="54">
        <f>SUM(F13:F23)</f>
        <v>3</v>
      </c>
      <c r="W12" s="55">
        <f>U12/V12</f>
        <v>1.3333333333333333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41923</v>
      </c>
      <c r="C13" s="30" t="s">
        <v>69</v>
      </c>
      <c r="D13" s="30"/>
      <c r="E13" s="30">
        <v>0</v>
      </c>
      <c r="F13" s="80">
        <v>3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3</v>
      </c>
      <c r="J13" s="6">
        <f>SUM(G$12:G13)</f>
        <v>0</v>
      </c>
      <c r="K13" s="6">
        <f>E$4-J13</f>
        <v>110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41925</v>
      </c>
      <c r="C14" s="30" t="s">
        <v>70</v>
      </c>
      <c r="D14" s="30"/>
      <c r="E14" s="30">
        <v>8</v>
      </c>
      <c r="F14" s="81">
        <v>0</v>
      </c>
      <c r="G14" s="32">
        <v>69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69</v>
      </c>
      <c r="K14" s="6">
        <f>E$4-J14</f>
        <v>41</v>
      </c>
      <c r="L14" s="7">
        <f t="shared" si="1"/>
        <v>88</v>
      </c>
      <c r="M14" s="4">
        <f t="shared" ref="M14:M23" si="4">G14</f>
        <v>69</v>
      </c>
      <c r="N14" s="135">
        <f t="shared" ref="N14:N23" si="5">IF(L14=0,"",(M14/L14))</f>
        <v>0.78409090909090906</v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41925</v>
      </c>
      <c r="C15" s="30" t="s">
        <v>73</v>
      </c>
      <c r="D15" s="30"/>
      <c r="E15" s="30">
        <v>6</v>
      </c>
      <c r="F15" s="81">
        <v>0</v>
      </c>
      <c r="G15" s="32">
        <v>43</v>
      </c>
      <c r="H15" s="4" t="e">
        <f>IF(G15="","",(IF(#REF!=0,"",(#REF!*G15*#REF!))))</f>
        <v>#REF!</v>
      </c>
      <c r="I15" s="5">
        <f t="shared" si="0"/>
        <v>6</v>
      </c>
      <c r="J15" s="6">
        <f>SUM(G$12:G15)</f>
        <v>112</v>
      </c>
      <c r="K15" s="6">
        <f>E$4-J15</f>
        <v>-2</v>
      </c>
      <c r="L15" s="7">
        <f t="shared" si="1"/>
        <v>66</v>
      </c>
      <c r="M15" s="4">
        <f t="shared" si="4"/>
        <v>43</v>
      </c>
      <c r="N15" s="135">
        <f t="shared" si="5"/>
        <v>0.65151515151515149</v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112</v>
      </c>
      <c r="K16" s="6">
        <f t="shared" ref="K16:K24" si="8">E$4-J16</f>
        <v>-2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112</v>
      </c>
      <c r="K17" s="6">
        <f t="shared" ref="K17" si="11">E$4-J17</f>
        <v>-2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112</v>
      </c>
      <c r="K18" s="6">
        <f t="shared" ref="K18:K20" si="17">E$4-J18</f>
        <v>-2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112</v>
      </c>
      <c r="K19" s="6">
        <f t="shared" si="17"/>
        <v>-2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112</v>
      </c>
      <c r="K20" s="6">
        <f t="shared" si="17"/>
        <v>-2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112</v>
      </c>
      <c r="K21" s="6">
        <f t="shared" si="8"/>
        <v>-2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112</v>
      </c>
      <c r="K22" s="6">
        <f t="shared" si="8"/>
        <v>-2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112</v>
      </c>
      <c r="K23" s="6">
        <f t="shared" si="8"/>
        <v>-2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14</v>
      </c>
      <c r="F24" s="62">
        <f>SUM(F13:F23)</f>
        <v>3</v>
      </c>
      <c r="G24" s="62">
        <f>SUM(G13:G23)</f>
        <v>112</v>
      </c>
      <c r="H24" s="84"/>
      <c r="I24" s="62">
        <f t="shared" si="0"/>
        <v>17</v>
      </c>
      <c r="J24" s="85">
        <f>J23</f>
        <v>112</v>
      </c>
      <c r="K24" s="85">
        <f t="shared" si="8"/>
        <v>-2</v>
      </c>
      <c r="L24" s="86">
        <f>SUM(L13:L23)</f>
        <v>154</v>
      </c>
      <c r="M24" s="84">
        <f>SUM(M13:M23)</f>
        <v>112</v>
      </c>
      <c r="N24" s="142">
        <f>SUM(M24/L24)</f>
        <v>0.72727272727272729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63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110</v>
      </c>
      <c r="L26" s="154" t="s">
        <v>55</v>
      </c>
      <c r="M26" s="155"/>
      <c r="N26" s="154"/>
      <c r="O26" s="156"/>
      <c r="P26" s="70"/>
      <c r="Q26" s="70"/>
      <c r="R26" s="70" t="s">
        <v>66</v>
      </c>
      <c r="S26" s="71"/>
      <c r="T26" s="73"/>
      <c r="U26" s="74">
        <v>4</v>
      </c>
      <c r="V26" s="56">
        <f>SUM(F27:F37)</f>
        <v>2</v>
      </c>
      <c r="W26" s="57">
        <f>U26/V26</f>
        <v>2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41925</v>
      </c>
      <c r="C27" s="60" t="s">
        <v>69</v>
      </c>
      <c r="D27" s="8"/>
      <c r="E27" s="30">
        <v>0</v>
      </c>
      <c r="F27" s="31">
        <v>2</v>
      </c>
      <c r="G27" s="32">
        <v>0</v>
      </c>
      <c r="H27" s="4" t="e">
        <f>IF(G27="","",(IF(#REF!=0,"",(#REF!*G27*#REF!))))</f>
        <v>#REF!</v>
      </c>
      <c r="I27" s="7">
        <f t="shared" ref="I27:I37" si="23">IF(G27="","",(SUM(E27+F27+Q27)))</f>
        <v>2</v>
      </c>
      <c r="J27" s="6">
        <f>SUM(G$26:G27)</f>
        <v>0</v>
      </c>
      <c r="K27" s="6">
        <f>E$4-J27</f>
        <v>110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>
        <v>41926</v>
      </c>
      <c r="C28" s="60" t="s">
        <v>70</v>
      </c>
      <c r="D28" s="8"/>
      <c r="E28" s="30">
        <v>8</v>
      </c>
      <c r="F28" s="34">
        <v>0</v>
      </c>
      <c r="G28" s="32">
        <v>75</v>
      </c>
      <c r="H28" s="4" t="e">
        <f>IF(G28="","",(IF(#REF!=0,"",(#REF!*G28*#REF!))))</f>
        <v>#REF!</v>
      </c>
      <c r="I28" s="7">
        <f t="shared" si="23"/>
        <v>8</v>
      </c>
      <c r="J28" s="6">
        <f>SUM(G$26:G28)</f>
        <v>75</v>
      </c>
      <c r="K28" s="6">
        <f>E$4-J28</f>
        <v>35</v>
      </c>
      <c r="L28" s="7">
        <f t="shared" si="24"/>
        <v>0</v>
      </c>
      <c r="M28" s="4">
        <f t="shared" ref="M28:M37" si="27">G28</f>
        <v>75</v>
      </c>
      <c r="N28" s="135" t="str">
        <f t="shared" ref="N28:N37" si="28">IF(L28=0,"",(M28/L28))</f>
        <v/>
      </c>
      <c r="O28" s="136"/>
      <c r="P28" s="33"/>
      <c r="Q28" s="8">
        <v>0</v>
      </c>
      <c r="R28" s="8">
        <v>0</v>
      </c>
      <c r="S28" s="8">
        <v>0</v>
      </c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>
        <v>41926</v>
      </c>
      <c r="C29" s="60" t="s">
        <v>74</v>
      </c>
      <c r="D29" s="58"/>
      <c r="E29" s="58">
        <v>4</v>
      </c>
      <c r="F29" s="58">
        <v>0</v>
      </c>
      <c r="G29" s="10">
        <v>35</v>
      </c>
      <c r="H29" s="4"/>
      <c r="I29" s="7">
        <f t="shared" ref="I29:I31" si="31">IF(G29="","",(SUM(E29+F29+Q29)))</f>
        <v>4</v>
      </c>
      <c r="J29" s="6">
        <f>SUM(G$26:G29)</f>
        <v>110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35</v>
      </c>
      <c r="N29" s="135" t="str">
        <f t="shared" ref="N29:N31" si="35">IF(L29=0,"",(M29/L29))</f>
        <v/>
      </c>
      <c r="O29" s="136"/>
      <c r="P29" s="33"/>
      <c r="Q29" s="58">
        <v>0</v>
      </c>
      <c r="R29" s="58">
        <v>0</v>
      </c>
      <c r="S29" s="58">
        <v>0</v>
      </c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110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110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110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110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110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110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110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110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12</v>
      </c>
      <c r="F38" s="63">
        <f t="shared" si="47"/>
        <v>2</v>
      </c>
      <c r="G38" s="63">
        <f>SUM(G27:G37)</f>
        <v>110</v>
      </c>
      <c r="H38" s="84"/>
      <c r="I38" s="86">
        <f t="shared" ref="I38" si="48">IF(G38="","",(SUM(E38+F38+Q38)))</f>
        <v>14</v>
      </c>
      <c r="J38" s="85">
        <f>J37</f>
        <v>110</v>
      </c>
      <c r="K38" s="85">
        <f t="shared" si="45"/>
        <v>0</v>
      </c>
      <c r="L38" s="86">
        <f>SUM(L27:L37)</f>
        <v>0</v>
      </c>
      <c r="M38" s="84">
        <f>SUM(M27:M37)</f>
        <v>110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75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110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110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110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110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110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110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110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110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110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110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110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110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110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110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112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2014-10-16T12:04:49Z</dcterms:modified>
</cp:coreProperties>
</file>