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Sheet1!$B$1:$W$68</definedName>
  </definedNames>
  <calcPr calcId="152511"/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28" i="1"/>
  <c r="M31" i="1" l="1"/>
  <c r="L31" i="1"/>
  <c r="J31" i="1"/>
  <c r="K31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1" i="1"/>
  <c r="N23" i="1" l="1"/>
  <c r="N24" i="1"/>
  <c r="AI67" i="1" l="1"/>
  <c r="AI66" i="1"/>
  <c r="AI65" i="1"/>
  <c r="AI64" i="1"/>
  <c r="AP60" i="1"/>
  <c r="AN60" i="1"/>
  <c r="AG60" i="1"/>
  <c r="AH60" i="1" s="1"/>
  <c r="AD60" i="1"/>
  <c r="AC66" i="1" s="1"/>
  <c r="AC60" i="1"/>
  <c r="AB60" i="1"/>
  <c r="AJ59" i="1"/>
  <c r="AI59" i="1"/>
  <c r="AK59" i="1" s="1"/>
  <c r="AG59" i="1"/>
  <c r="AH59" i="1" s="1"/>
  <c r="AF59" i="1"/>
  <c r="AE59" i="1"/>
  <c r="AJ58" i="1"/>
  <c r="AI58" i="1"/>
  <c r="AK58" i="1" s="1"/>
  <c r="AG58" i="1"/>
  <c r="AH58" i="1" s="1"/>
  <c r="AF58" i="1"/>
  <c r="AE58" i="1"/>
  <c r="AJ57" i="1"/>
  <c r="AI57" i="1"/>
  <c r="AK57" i="1" s="1"/>
  <c r="AG57" i="1"/>
  <c r="AH57" i="1" s="1"/>
  <c r="AF57" i="1"/>
  <c r="AE57" i="1"/>
  <c r="AJ56" i="1"/>
  <c r="AI56" i="1"/>
  <c r="AK56" i="1" s="1"/>
  <c r="AG56" i="1"/>
  <c r="AH56" i="1" s="1"/>
  <c r="AF56" i="1"/>
  <c r="AJ55" i="1"/>
  <c r="AI55" i="1"/>
  <c r="AK55" i="1" s="1"/>
  <c r="AG55" i="1"/>
  <c r="AH55" i="1" s="1"/>
  <c r="AF55" i="1"/>
  <c r="AE55" i="1"/>
  <c r="AJ54" i="1"/>
  <c r="AI54" i="1"/>
  <c r="AK54" i="1" s="1"/>
  <c r="AG54" i="1"/>
  <c r="AH54" i="1" s="1"/>
  <c r="AF54" i="1"/>
  <c r="AE54" i="1"/>
  <c r="AJ53" i="1"/>
  <c r="AI53" i="1"/>
  <c r="AK53" i="1" s="1"/>
  <c r="AG53" i="1"/>
  <c r="AH53" i="1" s="1"/>
  <c r="AF53" i="1"/>
  <c r="AJ52" i="1"/>
  <c r="AI52" i="1"/>
  <c r="AK52" i="1" s="1"/>
  <c r="AG52" i="1"/>
  <c r="AH52" i="1" s="1"/>
  <c r="AF52" i="1"/>
  <c r="AJ51" i="1"/>
  <c r="AI51" i="1"/>
  <c r="AK51" i="1" s="1"/>
  <c r="AG51" i="1"/>
  <c r="AH51" i="1" s="1"/>
  <c r="AF51" i="1"/>
  <c r="AJ50" i="1"/>
  <c r="AI50" i="1"/>
  <c r="AK50" i="1" s="1"/>
  <c r="AG50" i="1"/>
  <c r="AH50" i="1" s="1"/>
  <c r="AF50" i="1"/>
  <c r="AE50" i="1"/>
  <c r="AJ49" i="1"/>
  <c r="AI49" i="1"/>
  <c r="AG49" i="1"/>
  <c r="AH49" i="1" s="1"/>
  <c r="AF49" i="1"/>
  <c r="AE49" i="1"/>
  <c r="AS48" i="1"/>
  <c r="AT48" i="1" s="1"/>
  <c r="AH48" i="1"/>
  <c r="AE48" i="1"/>
  <c r="AP46" i="1"/>
  <c r="AN46" i="1"/>
  <c r="AD46" i="1"/>
  <c r="AC46" i="1"/>
  <c r="AB46" i="1"/>
  <c r="AJ45" i="1"/>
  <c r="AI45" i="1"/>
  <c r="AK45" i="1" s="1"/>
  <c r="AG45" i="1"/>
  <c r="AG46" i="1" s="1"/>
  <c r="AH46" i="1" s="1"/>
  <c r="AF45" i="1"/>
  <c r="AE45" i="1"/>
  <c r="AJ44" i="1"/>
  <c r="AI44" i="1"/>
  <c r="AK44" i="1" s="1"/>
  <c r="AG44" i="1"/>
  <c r="AH44" i="1" s="1"/>
  <c r="AF44" i="1"/>
  <c r="AE44" i="1"/>
  <c r="AJ43" i="1"/>
  <c r="AI43" i="1"/>
  <c r="AK43" i="1" s="1"/>
  <c r="AG43" i="1"/>
  <c r="AH43" i="1" s="1"/>
  <c r="AF43" i="1"/>
  <c r="AE43" i="1"/>
  <c r="AJ42" i="1"/>
  <c r="AI42" i="1"/>
  <c r="AK42" i="1" s="1"/>
  <c r="AG42" i="1"/>
  <c r="AH42" i="1" s="1"/>
  <c r="AF42" i="1"/>
  <c r="AE42" i="1"/>
  <c r="AJ41" i="1"/>
  <c r="AI41" i="1"/>
  <c r="AK41" i="1" s="1"/>
  <c r="AG41" i="1"/>
  <c r="AH41" i="1" s="1"/>
  <c r="AF41" i="1"/>
  <c r="AE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G36" i="1"/>
  <c r="AH36" i="1" s="1"/>
  <c r="AF36" i="1"/>
  <c r="AE36" i="1"/>
  <c r="AJ35" i="1"/>
  <c r="AI35" i="1"/>
  <c r="AK35" i="1" s="1"/>
  <c r="AG35" i="1"/>
  <c r="AH35" i="1" s="1"/>
  <c r="AF35" i="1"/>
  <c r="AE35" i="1"/>
  <c r="AS34" i="1"/>
  <c r="AT34" i="1" s="1"/>
  <c r="AH34" i="1"/>
  <c r="AE34" i="1"/>
  <c r="AP32" i="1"/>
  <c r="AC65" i="1" s="1"/>
  <c r="AN32" i="1"/>
  <c r="AG32" i="1"/>
  <c r="AH32" i="1" s="1"/>
  <c r="AD32" i="1"/>
  <c r="AC68" i="1" s="1"/>
  <c r="AC32" i="1"/>
  <c r="AB32" i="1"/>
  <c r="AJ31" i="1"/>
  <c r="AI31" i="1"/>
  <c r="AK31" i="1" s="1"/>
  <c r="AG31" i="1"/>
  <c r="AH31" i="1" s="1"/>
  <c r="AF31" i="1"/>
  <c r="AE31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60" i="1" l="1"/>
  <c r="AH45" i="1"/>
  <c r="AF46" i="1"/>
  <c r="AC67" i="1"/>
  <c r="AI32" i="1"/>
  <c r="AI46" i="1"/>
  <c r="AK46" i="1" s="1"/>
  <c r="AJ32" i="1"/>
  <c r="AJ46" i="1"/>
  <c r="AJ60" i="1"/>
  <c r="AK60" i="1" s="1"/>
  <c r="AK49" i="1"/>
  <c r="AK14" i="1"/>
  <c r="AK36" i="1"/>
  <c r="AF60" i="1"/>
  <c r="AF32" i="1"/>
  <c r="AE60" i="1"/>
  <c r="AK32" i="1" l="1"/>
  <c r="Q60" i="1"/>
  <c r="F60" i="1"/>
  <c r="E60" i="1"/>
  <c r="Q46" i="1"/>
  <c r="E46" i="1"/>
  <c r="F46" i="1"/>
  <c r="Q32" i="1"/>
  <c r="F32" i="1"/>
  <c r="E32" i="1"/>
  <c r="I56" i="1" l="1"/>
  <c r="L67" i="1" l="1"/>
  <c r="L66" i="1"/>
  <c r="L65" i="1"/>
  <c r="L64" i="1"/>
  <c r="G60" i="1" l="1"/>
  <c r="F66" i="1" s="1"/>
  <c r="G46" i="1"/>
  <c r="G32" i="1"/>
  <c r="F68" i="1" s="1"/>
  <c r="I60" i="1" l="1"/>
  <c r="I46" i="1"/>
  <c r="F67" i="1"/>
  <c r="J56" i="1"/>
  <c r="K56" i="1" s="1"/>
  <c r="L56" i="1"/>
  <c r="N56" i="1" s="1"/>
  <c r="M56" i="1"/>
  <c r="I40" i="1"/>
  <c r="L40" i="1" s="1"/>
  <c r="N40" i="1" s="1"/>
  <c r="J40" i="1"/>
  <c r="K40" i="1" s="1"/>
  <c r="M40" i="1"/>
  <c r="I51" i="1"/>
  <c r="L51" i="1" s="1"/>
  <c r="N51" i="1" s="1"/>
  <c r="J51" i="1"/>
  <c r="K51" i="1" s="1"/>
  <c r="M51" i="1"/>
  <c r="I52" i="1"/>
  <c r="L52" i="1" s="1"/>
  <c r="N52" i="1" s="1"/>
  <c r="J52" i="1"/>
  <c r="K52" i="1" s="1"/>
  <c r="M52" i="1"/>
  <c r="I53" i="1"/>
  <c r="L53" i="1" s="1"/>
  <c r="N53" i="1" s="1"/>
  <c r="J53" i="1"/>
  <c r="K53" i="1" s="1"/>
  <c r="M53" i="1"/>
  <c r="I37" i="1"/>
  <c r="L37" i="1" s="1"/>
  <c r="N37" i="1" s="1"/>
  <c r="J37" i="1"/>
  <c r="K37" i="1" s="1"/>
  <c r="M37" i="1"/>
  <c r="I38" i="1"/>
  <c r="L38" i="1" s="1"/>
  <c r="N38" i="1" s="1"/>
  <c r="J38" i="1"/>
  <c r="K38" i="1" s="1"/>
  <c r="M38" i="1"/>
  <c r="I39" i="1"/>
  <c r="L39" i="1" s="1"/>
  <c r="N39" i="1" s="1"/>
  <c r="J39" i="1"/>
  <c r="K39" i="1" s="1"/>
  <c r="M39" i="1"/>
  <c r="N20" i="1" l="1"/>
  <c r="N18" i="1"/>
  <c r="N19" i="1"/>
  <c r="N17" i="1"/>
  <c r="V48" i="1"/>
  <c r="W48" i="1" s="1"/>
  <c r="V34" i="1"/>
  <c r="W34" i="1" s="1"/>
  <c r="V12" i="1"/>
  <c r="W12" i="1" s="1"/>
  <c r="K48" i="1" l="1"/>
  <c r="K34" i="1"/>
  <c r="K12" i="1"/>
  <c r="S60" i="1" l="1"/>
  <c r="S46" i="1"/>
  <c r="S32" i="1"/>
  <c r="J50" i="1"/>
  <c r="K50" i="1" s="1"/>
  <c r="J54" i="1"/>
  <c r="K54" i="1" s="1"/>
  <c r="J55" i="1"/>
  <c r="K55" i="1" s="1"/>
  <c r="J57" i="1"/>
  <c r="K57" i="1" s="1"/>
  <c r="J58" i="1"/>
  <c r="K58" i="1" s="1"/>
  <c r="J59" i="1"/>
  <c r="J49" i="1"/>
  <c r="K49" i="1" s="1"/>
  <c r="J36" i="1"/>
  <c r="K36" i="1" s="1"/>
  <c r="J41" i="1"/>
  <c r="K41" i="1" s="1"/>
  <c r="J42" i="1"/>
  <c r="K42" i="1" s="1"/>
  <c r="J43" i="1"/>
  <c r="K43" i="1" s="1"/>
  <c r="J44" i="1"/>
  <c r="K44" i="1" s="1"/>
  <c r="J45" i="1"/>
  <c r="J35" i="1"/>
  <c r="K35" i="1" s="1"/>
  <c r="M59" i="1"/>
  <c r="M58" i="1"/>
  <c r="M57" i="1"/>
  <c r="M55" i="1"/>
  <c r="M54" i="1"/>
  <c r="M50" i="1"/>
  <c r="M49" i="1"/>
  <c r="M36" i="1"/>
  <c r="M41" i="1"/>
  <c r="M42" i="1"/>
  <c r="M43" i="1"/>
  <c r="M44" i="1"/>
  <c r="M45" i="1"/>
  <c r="M35" i="1"/>
  <c r="N31" i="1"/>
  <c r="I32" i="1"/>
  <c r="I45" i="1"/>
  <c r="L45" i="1" s="1"/>
  <c r="N45" i="1" s="1"/>
  <c r="I44" i="1"/>
  <c r="L44" i="1" s="1"/>
  <c r="I43" i="1"/>
  <c r="L43" i="1" s="1"/>
  <c r="N43" i="1" s="1"/>
  <c r="I42" i="1"/>
  <c r="L42" i="1" s="1"/>
  <c r="I41" i="1"/>
  <c r="L41" i="1" s="1"/>
  <c r="N41" i="1" s="1"/>
  <c r="I36" i="1"/>
  <c r="I35" i="1"/>
  <c r="L35" i="1" s="1"/>
  <c r="M13" i="1"/>
  <c r="J13" i="1"/>
  <c r="K13" i="1" s="1"/>
  <c r="K59" i="1" l="1"/>
  <c r="J60" i="1"/>
  <c r="K60" i="1" s="1"/>
  <c r="K45" i="1"/>
  <c r="J46" i="1"/>
  <c r="K46" i="1" s="1"/>
  <c r="F65" i="1"/>
  <c r="N44" i="1"/>
  <c r="N42" i="1"/>
  <c r="N35" i="1"/>
  <c r="M32" i="1"/>
  <c r="M46" i="1"/>
  <c r="L36" i="1"/>
  <c r="N36" i="1" s="1"/>
  <c r="J32" i="1" l="1"/>
  <c r="K32" i="1" s="1"/>
  <c r="H60" i="1"/>
  <c r="I59" i="1"/>
  <c r="L59" i="1" s="1"/>
  <c r="N59" i="1" s="1"/>
  <c r="H59" i="1"/>
  <c r="I58" i="1"/>
  <c r="L58" i="1" s="1"/>
  <c r="N58" i="1" s="1"/>
  <c r="H58" i="1"/>
  <c r="I57" i="1"/>
  <c r="L57" i="1" s="1"/>
  <c r="N57" i="1" s="1"/>
  <c r="H57" i="1"/>
  <c r="I55" i="1"/>
  <c r="L55" i="1" s="1"/>
  <c r="N55" i="1" s="1"/>
  <c r="H55" i="1"/>
  <c r="I54" i="1"/>
  <c r="L54" i="1" s="1"/>
  <c r="N54" i="1" s="1"/>
  <c r="H54" i="1"/>
  <c r="I50" i="1"/>
  <c r="L50" i="1" s="1"/>
  <c r="N50" i="1" s="1"/>
  <c r="H50" i="1"/>
  <c r="I49" i="1"/>
  <c r="H49" i="1"/>
  <c r="M60" i="1" s="1"/>
  <c r="H48" i="1"/>
  <c r="H45" i="1"/>
  <c r="H44" i="1"/>
  <c r="H43" i="1"/>
  <c r="H42" i="1"/>
  <c r="H41" i="1"/>
  <c r="H36" i="1"/>
  <c r="H35" i="1"/>
  <c r="H34" i="1"/>
  <c r="H31" i="1"/>
  <c r="N22" i="1"/>
  <c r="H22" i="1"/>
  <c r="N21" i="1"/>
  <c r="H21" i="1"/>
  <c r="H16" i="1"/>
  <c r="N15" i="1"/>
  <c r="H15" i="1"/>
  <c r="H14" i="1"/>
  <c r="I13" i="1"/>
  <c r="L13" i="1" s="1"/>
  <c r="H13" i="1"/>
  <c r="N13" i="1" l="1"/>
  <c r="L32" i="1"/>
  <c r="N16" i="1"/>
  <c r="L49" i="1"/>
  <c r="N49" i="1" s="1"/>
  <c r="L46" i="1"/>
  <c r="N46" i="1" s="1"/>
  <c r="N14" i="1"/>
  <c r="N32" i="1" l="1"/>
  <c r="L60" i="1"/>
  <c r="N60" i="1" s="1"/>
</calcChain>
</file>

<file path=xl/sharedStrings.xml><?xml version="1.0" encoding="utf-8"?>
<sst xmlns="http://schemas.openxmlformats.org/spreadsheetml/2006/main" count="158" uniqueCount="78">
  <si>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</si>
  <si>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</si>
  <si>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</si>
  <si>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</si>
  <si>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</si>
  <si>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</si>
  <si>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</si>
  <si>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</si>
  <si>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</si>
  <si>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</si>
  <si>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</si>
  <si>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</si>
  <si>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</si>
  <si>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</si>
  <si>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</si>
  <si>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</si>
  <si>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</si>
  <si>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</si>
  <si>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</si>
  <si>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</si>
  <si>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</si>
  <si>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</si>
  <si>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</si>
  <si>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</si>
  <si>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</si>
  <si>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</si>
  <si>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</si>
  <si>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</si>
  <si>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</si>
  <si>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</si>
  <si>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</si>
  <si>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</si>
  <si>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</si>
  <si>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</si>
  <si>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</si>
  <si>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</si>
  <si>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</si>
  <si>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</si>
  <si>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</si>
  <si>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</si>
  <si>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</si>
  <si>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</si>
  <si>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</si>
  <si>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</si>
  <si>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</si>
  <si>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</si>
  <si>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</si>
  <si>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</si>
  <si>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</si>
  <si>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</si>
  <si>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</si>
  <si>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</si>
  <si>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</si>
  <si>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</si>
  <si>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</si>
  <si>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</si>
  <si>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</si>
  <si>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</si>
  <si>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</si>
  <si>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</si>
  <si>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</si>
  <si>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Machine #  OKUMA</t>
  </si>
  <si>
    <t>MPC40001-10</t>
  </si>
  <si>
    <t>A02001-0042</t>
  </si>
  <si>
    <t>Routing:        WASH &amp; PACK DEPT</t>
  </si>
  <si>
    <t>MR 12/4/14</t>
  </si>
  <si>
    <t>6M 8SEC</t>
  </si>
  <si>
    <t>BA</t>
  </si>
  <si>
    <t>930 PM</t>
  </si>
  <si>
    <t>YES</t>
  </si>
  <si>
    <t>OK</t>
  </si>
  <si>
    <t>JO</t>
  </si>
  <si>
    <t>BJ</t>
  </si>
  <si>
    <t>GK</t>
  </si>
  <si>
    <t>B</t>
  </si>
  <si>
    <t>NO TAG</t>
  </si>
  <si>
    <t>Pack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</si>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</sst>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5" fontId="0" fillId="2" borderId="10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"/>
  <sheetViews>
    <sheetView tabSelected="1" topLeftCell="B1" zoomScale="90" zoomScaleNormal="90" workbookViewId="0">
      <selection activeCell="F64" sqref="F64:G6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46" t="s">
        <v>54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19"/>
      <c r="W1" s="20"/>
      <c r="Y1" s="18"/>
      <c r="Z1" s="246" t="s">
        <v>54</v>
      </c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97"/>
      <c r="AT1" s="20"/>
    </row>
    <row r="2" spans="2:46" ht="19.5" customHeight="1" x14ac:dyDescent="0.3">
      <c r="B2" s="247" t="s">
        <v>24</v>
      </c>
      <c r="C2" s="227"/>
      <c r="D2" s="21"/>
      <c r="E2" s="248" t="s">
        <v>62</v>
      </c>
      <c r="F2" s="249"/>
      <c r="G2" s="250"/>
      <c r="H2" s="22"/>
      <c r="I2" s="2"/>
      <c r="J2" s="226" t="s">
        <v>0</v>
      </c>
      <c r="K2" s="251"/>
      <c r="L2" s="23" t="s">
        <v>74</v>
      </c>
      <c r="M2" s="22"/>
      <c r="N2" s="22"/>
      <c r="O2" s="22"/>
      <c r="P2" s="22"/>
      <c r="Q2" s="22"/>
      <c r="R2" s="252" t="s">
        <v>45</v>
      </c>
      <c r="S2" s="230"/>
      <c r="T2" s="231"/>
      <c r="U2" s="226"/>
      <c r="V2" s="227"/>
      <c r="W2" s="228"/>
      <c r="Y2" s="247" t="s">
        <v>24</v>
      </c>
      <c r="Z2" s="227"/>
      <c r="AA2" s="96"/>
      <c r="AB2" s="248"/>
      <c r="AC2" s="249"/>
      <c r="AD2" s="250"/>
      <c r="AE2" s="22"/>
      <c r="AF2" s="2"/>
      <c r="AG2" s="226" t="s">
        <v>0</v>
      </c>
      <c r="AH2" s="251"/>
      <c r="AI2" s="23"/>
      <c r="AJ2" s="22"/>
      <c r="AK2" s="22"/>
      <c r="AL2" s="22"/>
      <c r="AM2" s="22"/>
      <c r="AN2" s="22"/>
      <c r="AO2" s="252" t="s">
        <v>45</v>
      </c>
      <c r="AP2" s="230"/>
      <c r="AQ2" s="231"/>
      <c r="AR2" s="226"/>
      <c r="AS2" s="227"/>
      <c r="AT2" s="228"/>
    </row>
    <row r="3" spans="2:46" ht="19.5" customHeight="1" x14ac:dyDescent="0.3">
      <c r="B3" s="247" t="s">
        <v>22</v>
      </c>
      <c r="C3" s="227"/>
      <c r="D3" s="24"/>
      <c r="E3" s="248">
        <v>372347</v>
      </c>
      <c r="F3" s="249"/>
      <c r="G3" s="250"/>
      <c r="H3" s="22"/>
      <c r="I3" s="25"/>
      <c r="J3" s="226" t="s">
        <v>25</v>
      </c>
      <c r="K3" s="251"/>
      <c r="L3" s="226" t="s">
        <v>63</v>
      </c>
      <c r="M3" s="227"/>
      <c r="N3" s="227"/>
      <c r="O3" s="251"/>
      <c r="P3" s="22"/>
      <c r="Q3" s="22"/>
      <c r="R3" s="253"/>
      <c r="S3" s="254"/>
      <c r="T3" s="255"/>
      <c r="U3" s="226" t="s">
        <v>75</v>
      </c>
      <c r="V3" s="227"/>
      <c r="W3" s="228"/>
      <c r="Y3" s="247" t="s">
        <v>22</v>
      </c>
      <c r="Z3" s="227"/>
      <c r="AA3" s="95"/>
      <c r="AB3" s="248"/>
      <c r="AC3" s="249"/>
      <c r="AD3" s="250"/>
      <c r="AE3" s="22"/>
      <c r="AF3" s="25"/>
      <c r="AG3" s="226" t="s">
        <v>25</v>
      </c>
      <c r="AH3" s="251"/>
      <c r="AI3" s="226"/>
      <c r="AJ3" s="227"/>
      <c r="AK3" s="227"/>
      <c r="AL3" s="251"/>
      <c r="AM3" s="22"/>
      <c r="AN3" s="22"/>
      <c r="AO3" s="253"/>
      <c r="AP3" s="254"/>
      <c r="AQ3" s="255"/>
      <c r="AR3" s="226"/>
      <c r="AS3" s="227"/>
      <c r="AT3" s="228"/>
    </row>
    <row r="4" spans="2:46" ht="19.5" customHeight="1" x14ac:dyDescent="0.3">
      <c r="B4" s="229" t="s">
        <v>23</v>
      </c>
      <c r="C4" s="231"/>
      <c r="D4" s="24"/>
      <c r="E4" s="252">
        <v>350</v>
      </c>
      <c r="F4" s="230"/>
      <c r="G4" s="231"/>
      <c r="H4" s="22"/>
      <c r="I4" s="26"/>
      <c r="J4" s="258"/>
      <c r="K4" s="258"/>
      <c r="L4" s="258"/>
      <c r="M4" s="258"/>
      <c r="N4" s="258"/>
      <c r="O4" s="258"/>
      <c r="P4" s="27"/>
      <c r="Q4" s="27"/>
      <c r="R4" s="256"/>
      <c r="S4" s="211"/>
      <c r="T4" s="257"/>
      <c r="U4" s="258"/>
      <c r="V4" s="258"/>
      <c r="W4" s="259"/>
      <c r="Y4" s="229" t="s">
        <v>23</v>
      </c>
      <c r="Z4" s="231"/>
      <c r="AA4" s="95"/>
      <c r="AB4" s="252"/>
      <c r="AC4" s="230"/>
      <c r="AD4" s="231"/>
      <c r="AE4" s="22"/>
      <c r="AF4" s="26"/>
      <c r="AG4" s="258"/>
      <c r="AH4" s="258"/>
      <c r="AI4" s="258"/>
      <c r="AJ4" s="258"/>
      <c r="AK4" s="258"/>
      <c r="AL4" s="258"/>
      <c r="AM4" s="27"/>
      <c r="AN4" s="27"/>
      <c r="AO4" s="256"/>
      <c r="AP4" s="211"/>
      <c r="AQ4" s="257"/>
      <c r="AR4" s="258"/>
      <c r="AS4" s="258"/>
      <c r="AT4" s="259"/>
    </row>
    <row r="5" spans="2:46" ht="6.75" customHeight="1" x14ac:dyDescent="0.3">
      <c r="B5" s="210"/>
      <c r="C5" s="211"/>
      <c r="D5" s="211"/>
      <c r="E5" s="211"/>
      <c r="F5" s="211"/>
      <c r="G5" s="21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0"/>
      <c r="Z5" s="211"/>
      <c r="AA5" s="211"/>
      <c r="AB5" s="211"/>
      <c r="AC5" s="211"/>
      <c r="AD5" s="21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2" t="s">
        <v>56</v>
      </c>
      <c r="C6" s="213"/>
      <c r="D6" s="213"/>
      <c r="E6" s="214"/>
      <c r="F6" s="215"/>
      <c r="G6" s="216"/>
      <c r="H6" s="22"/>
      <c r="I6" s="26"/>
      <c r="J6" s="27"/>
      <c r="K6" s="27"/>
      <c r="L6" s="27"/>
      <c r="M6" s="77"/>
      <c r="N6" s="88"/>
      <c r="O6" s="88"/>
      <c r="P6" s="88"/>
      <c r="Q6" s="89"/>
      <c r="R6" s="217" t="s">
        <v>60</v>
      </c>
      <c r="S6" s="218"/>
      <c r="T6" s="218"/>
      <c r="U6" s="218"/>
      <c r="V6" s="218"/>
      <c r="W6" s="219"/>
      <c r="Y6" s="212" t="s">
        <v>56</v>
      </c>
      <c r="Z6" s="213"/>
      <c r="AA6" s="213"/>
      <c r="AB6" s="214"/>
      <c r="AC6" s="215"/>
      <c r="AD6" s="21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217" t="s">
        <v>60</v>
      </c>
      <c r="AP6" s="218"/>
      <c r="AQ6" s="218"/>
      <c r="AR6" s="218"/>
      <c r="AS6" s="218"/>
      <c r="AT6" s="219"/>
    </row>
    <row r="7" spans="2:46" ht="16.5" customHeight="1" x14ac:dyDescent="0.3">
      <c r="B7" s="220" t="s">
        <v>46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  <c r="M7" s="76"/>
      <c r="N7" s="223"/>
      <c r="O7" s="224"/>
      <c r="P7" s="224"/>
      <c r="Q7" s="224"/>
      <c r="R7" s="225" t="s">
        <v>57</v>
      </c>
      <c r="S7" s="225"/>
      <c r="T7" s="225"/>
      <c r="U7" s="226" t="s">
        <v>65</v>
      </c>
      <c r="V7" s="227"/>
      <c r="W7" s="228"/>
      <c r="Y7" s="220" t="s">
        <v>46</v>
      </c>
      <c r="Z7" s="221"/>
      <c r="AA7" s="221"/>
      <c r="AB7" s="221"/>
      <c r="AC7" s="221"/>
      <c r="AD7" s="221"/>
      <c r="AE7" s="221"/>
      <c r="AF7" s="221"/>
      <c r="AG7" s="221"/>
      <c r="AH7" s="221"/>
      <c r="AI7" s="222"/>
      <c r="AJ7" s="76"/>
      <c r="AK7" s="223"/>
      <c r="AL7" s="224"/>
      <c r="AM7" s="224"/>
      <c r="AN7" s="224"/>
      <c r="AO7" s="225" t="s">
        <v>57</v>
      </c>
      <c r="AP7" s="225"/>
      <c r="AQ7" s="225"/>
      <c r="AR7" s="226"/>
      <c r="AS7" s="227"/>
      <c r="AT7" s="228"/>
    </row>
    <row r="8" spans="2:46" ht="16.5" customHeight="1" x14ac:dyDescent="0.3">
      <c r="B8" s="229"/>
      <c r="C8" s="230"/>
      <c r="D8" s="230"/>
      <c r="E8" s="230"/>
      <c r="F8" s="230"/>
      <c r="G8" s="230"/>
      <c r="H8" s="230"/>
      <c r="I8" s="230"/>
      <c r="J8" s="230"/>
      <c r="K8" s="230"/>
      <c r="L8" s="231"/>
      <c r="M8" s="76"/>
      <c r="N8" s="223"/>
      <c r="O8" s="224"/>
      <c r="P8" s="224"/>
      <c r="Q8" s="224"/>
      <c r="R8" s="225" t="s">
        <v>58</v>
      </c>
      <c r="S8" s="225"/>
      <c r="T8" s="225"/>
      <c r="U8" s="226"/>
      <c r="V8" s="227"/>
      <c r="W8" s="228"/>
      <c r="Y8" s="229"/>
      <c r="Z8" s="230"/>
      <c r="AA8" s="230"/>
      <c r="AB8" s="230"/>
      <c r="AC8" s="230"/>
      <c r="AD8" s="230"/>
      <c r="AE8" s="230"/>
      <c r="AF8" s="230"/>
      <c r="AG8" s="230"/>
      <c r="AH8" s="230"/>
      <c r="AI8" s="231"/>
      <c r="AJ8" s="76"/>
      <c r="AK8" s="223"/>
      <c r="AL8" s="224"/>
      <c r="AM8" s="224"/>
      <c r="AN8" s="224"/>
      <c r="AO8" s="225" t="s">
        <v>58</v>
      </c>
      <c r="AP8" s="225"/>
      <c r="AQ8" s="225"/>
      <c r="AR8" s="226"/>
      <c r="AS8" s="227"/>
      <c r="AT8" s="228"/>
    </row>
    <row r="9" spans="2:46" ht="16.5" customHeight="1" thickBot="1" x14ac:dyDescent="0.35">
      <c r="B9" s="232"/>
      <c r="C9" s="233"/>
      <c r="D9" s="233"/>
      <c r="E9" s="233"/>
      <c r="F9" s="233"/>
      <c r="G9" s="233"/>
      <c r="H9" s="233"/>
      <c r="I9" s="233"/>
      <c r="J9" s="233"/>
      <c r="K9" s="233"/>
      <c r="L9" s="234"/>
      <c r="M9" s="65"/>
      <c r="N9" s="235"/>
      <c r="O9" s="236"/>
      <c r="P9" s="236"/>
      <c r="Q9" s="236"/>
      <c r="R9" s="237" t="s">
        <v>59</v>
      </c>
      <c r="S9" s="237"/>
      <c r="T9" s="237"/>
      <c r="U9" s="238"/>
      <c r="V9" s="239"/>
      <c r="W9" s="240"/>
      <c r="Y9" s="232"/>
      <c r="Z9" s="233"/>
      <c r="AA9" s="233"/>
      <c r="AB9" s="233"/>
      <c r="AC9" s="233"/>
      <c r="AD9" s="233"/>
      <c r="AE9" s="233"/>
      <c r="AF9" s="233"/>
      <c r="AG9" s="233"/>
      <c r="AH9" s="233"/>
      <c r="AI9" s="234"/>
      <c r="AJ9" s="65"/>
      <c r="AK9" s="235"/>
      <c r="AL9" s="236"/>
      <c r="AM9" s="236"/>
      <c r="AN9" s="236"/>
      <c r="AO9" s="237" t="s">
        <v>59</v>
      </c>
      <c r="AP9" s="237"/>
      <c r="AQ9" s="237"/>
      <c r="AR9" s="238"/>
      <c r="AS9" s="239"/>
      <c r="AT9" s="240"/>
    </row>
    <row r="10" spans="2:46" ht="20.25" customHeight="1" x14ac:dyDescent="0.3">
      <c r="B10" s="205" t="s">
        <v>2</v>
      </c>
      <c r="C10" s="207" t="s">
        <v>3</v>
      </c>
      <c r="D10" s="203" t="s">
        <v>4</v>
      </c>
      <c r="E10" s="203" t="s">
        <v>5</v>
      </c>
      <c r="F10" s="207" t="s">
        <v>6</v>
      </c>
      <c r="G10" s="203" t="s">
        <v>16</v>
      </c>
      <c r="H10" s="197" t="s">
        <v>7</v>
      </c>
      <c r="I10" s="197" t="s">
        <v>8</v>
      </c>
      <c r="J10" s="197" t="s">
        <v>30</v>
      </c>
      <c r="K10" s="197" t="s">
        <v>9</v>
      </c>
      <c r="L10" s="197" t="s">
        <v>10</v>
      </c>
      <c r="M10" s="197" t="s">
        <v>11</v>
      </c>
      <c r="N10" s="199" t="s">
        <v>17</v>
      </c>
      <c r="O10" s="200"/>
      <c r="P10" s="203"/>
      <c r="Q10" s="203" t="s">
        <v>18</v>
      </c>
      <c r="R10" s="203" t="s">
        <v>26</v>
      </c>
      <c r="S10" s="203" t="s">
        <v>27</v>
      </c>
      <c r="T10" s="203" t="s">
        <v>21</v>
      </c>
      <c r="U10" s="241" t="s">
        <v>19</v>
      </c>
      <c r="V10" s="207" t="s">
        <v>28</v>
      </c>
      <c r="W10" s="244" t="s">
        <v>29</v>
      </c>
      <c r="Y10" s="205" t="s">
        <v>2</v>
      </c>
      <c r="Z10" s="207" t="s">
        <v>3</v>
      </c>
      <c r="AA10" s="203" t="s">
        <v>4</v>
      </c>
      <c r="AB10" s="203" t="s">
        <v>5</v>
      </c>
      <c r="AC10" s="207" t="s">
        <v>6</v>
      </c>
      <c r="AD10" s="203" t="s">
        <v>16</v>
      </c>
      <c r="AE10" s="197" t="s">
        <v>7</v>
      </c>
      <c r="AF10" s="197" t="s">
        <v>8</v>
      </c>
      <c r="AG10" s="197" t="s">
        <v>30</v>
      </c>
      <c r="AH10" s="197" t="s">
        <v>9</v>
      </c>
      <c r="AI10" s="197" t="s">
        <v>10</v>
      </c>
      <c r="AJ10" s="197" t="s">
        <v>11</v>
      </c>
      <c r="AK10" s="199" t="s">
        <v>17</v>
      </c>
      <c r="AL10" s="200"/>
      <c r="AM10" s="203"/>
      <c r="AN10" s="203" t="s">
        <v>18</v>
      </c>
      <c r="AO10" s="203" t="s">
        <v>26</v>
      </c>
      <c r="AP10" s="203" t="s">
        <v>27</v>
      </c>
      <c r="AQ10" s="203" t="s">
        <v>21</v>
      </c>
      <c r="AR10" s="241" t="s">
        <v>19</v>
      </c>
      <c r="AS10" s="207" t="s">
        <v>28</v>
      </c>
      <c r="AT10" s="244" t="s">
        <v>29</v>
      </c>
    </row>
    <row r="11" spans="2:46" ht="30.75" customHeight="1" thickBot="1" x14ac:dyDescent="0.35">
      <c r="B11" s="206"/>
      <c r="C11" s="208"/>
      <c r="D11" s="209"/>
      <c r="E11" s="209"/>
      <c r="F11" s="208"/>
      <c r="G11" s="209"/>
      <c r="H11" s="198"/>
      <c r="I11" s="198"/>
      <c r="J11" s="198"/>
      <c r="K11" s="198"/>
      <c r="L11" s="198"/>
      <c r="M11" s="198"/>
      <c r="N11" s="201"/>
      <c r="O11" s="202"/>
      <c r="P11" s="204"/>
      <c r="Q11" s="204"/>
      <c r="R11" s="204"/>
      <c r="S11" s="204"/>
      <c r="T11" s="204"/>
      <c r="U11" s="242"/>
      <c r="V11" s="243"/>
      <c r="W11" s="245"/>
      <c r="Y11" s="206"/>
      <c r="Z11" s="208"/>
      <c r="AA11" s="209"/>
      <c r="AB11" s="209"/>
      <c r="AC11" s="208"/>
      <c r="AD11" s="209"/>
      <c r="AE11" s="198"/>
      <c r="AF11" s="198"/>
      <c r="AG11" s="198"/>
      <c r="AH11" s="198"/>
      <c r="AI11" s="198"/>
      <c r="AJ11" s="198"/>
      <c r="AK11" s="201"/>
      <c r="AL11" s="202"/>
      <c r="AM11" s="204"/>
      <c r="AN11" s="204"/>
      <c r="AO11" s="204"/>
      <c r="AP11" s="204"/>
      <c r="AQ11" s="204"/>
      <c r="AR11" s="242"/>
      <c r="AS11" s="243"/>
      <c r="AT11" s="245"/>
    </row>
    <row r="12" spans="2:46" ht="15" customHeight="1" x14ac:dyDescent="0.3">
      <c r="B12" s="173" t="s">
        <v>61</v>
      </c>
      <c r="C12" s="174"/>
      <c r="D12" s="174"/>
      <c r="E12" s="174"/>
      <c r="F12" s="175"/>
      <c r="G12" s="45"/>
      <c r="H12" s="3"/>
      <c r="I12" s="3" t="s">
        <v>1</v>
      </c>
      <c r="J12" s="28">
        <v>0</v>
      </c>
      <c r="K12" s="28">
        <f>E$4</f>
        <v>350</v>
      </c>
      <c r="L12" s="176" t="s">
        <v>55</v>
      </c>
      <c r="M12" s="177"/>
      <c r="N12" s="176" t="s">
        <v>66</v>
      </c>
      <c r="O12" s="178"/>
      <c r="P12" s="70"/>
      <c r="Q12" s="70"/>
      <c r="R12" s="70"/>
      <c r="S12" s="71"/>
      <c r="T12" s="72">
        <v>8</v>
      </c>
      <c r="U12" s="72">
        <v>4</v>
      </c>
      <c r="V12" s="54">
        <f>SUM(F13:F31)</f>
        <v>4.5</v>
      </c>
      <c r="W12" s="55">
        <f>U12/V12</f>
        <v>0.88888888888888884</v>
      </c>
      <c r="Y12" s="173" t="s">
        <v>41</v>
      </c>
      <c r="Z12" s="174"/>
      <c r="AA12" s="174"/>
      <c r="AB12" s="174"/>
      <c r="AC12" s="175"/>
      <c r="AD12" s="45"/>
      <c r="AE12" s="3"/>
      <c r="AF12" s="3" t="s">
        <v>1</v>
      </c>
      <c r="AG12" s="28">
        <v>0</v>
      </c>
      <c r="AH12" s="28">
        <f>AB$4</f>
        <v>0</v>
      </c>
      <c r="AI12" s="176" t="s">
        <v>55</v>
      </c>
      <c r="AJ12" s="177"/>
      <c r="AK12" s="176"/>
      <c r="AL12" s="178"/>
      <c r="AM12" s="70"/>
      <c r="AN12" s="70"/>
      <c r="AO12" s="70"/>
      <c r="AP12" s="71"/>
      <c r="AQ12" s="72"/>
      <c r="AR12" s="72"/>
      <c r="AS12" s="54">
        <f>SUM(AC13:AC31)</f>
        <v>0</v>
      </c>
      <c r="AT12" s="55" t="e">
        <f>AR12/AS12</f>
        <v>#DIV/0!</v>
      </c>
    </row>
    <row r="13" spans="2:46" ht="15" customHeight="1" x14ac:dyDescent="0.3">
      <c r="B13" s="29">
        <v>42151</v>
      </c>
      <c r="C13" s="30" t="s">
        <v>67</v>
      </c>
      <c r="D13" s="30"/>
      <c r="E13" s="30">
        <v>2</v>
      </c>
      <c r="F13" s="80">
        <v>3.5</v>
      </c>
      <c r="G13" s="32">
        <v>9</v>
      </c>
      <c r="H13" s="4" t="e">
        <f>IF(G13="","",(IF(#REF!=0,"",(#REF!*G13*#REF!))))</f>
        <v>#REF!</v>
      </c>
      <c r="I13" s="5">
        <f t="shared" ref="I13:I32" si="0">IF(G13="","",(SUM(E13+F13+Q13)))</f>
        <v>5.5</v>
      </c>
      <c r="J13" s="6">
        <f>SUM(G$12:G13)</f>
        <v>9</v>
      </c>
      <c r="K13" s="6">
        <f>E$4-J13</f>
        <v>341</v>
      </c>
      <c r="L13" s="7">
        <f t="shared" ref="L13:L31" si="1">IF(G13="",0,$T$12*(I13-F13-Q13))</f>
        <v>16</v>
      </c>
      <c r="M13" s="4">
        <f>G13</f>
        <v>9</v>
      </c>
      <c r="N13" s="157">
        <f>IF(L13=0,"",(M13/L13))</f>
        <v>0.5625</v>
      </c>
      <c r="O13" s="158"/>
      <c r="P13" s="33"/>
      <c r="Q13" s="30">
        <v>0</v>
      </c>
      <c r="R13" s="30">
        <v>0</v>
      </c>
      <c r="S13" s="30">
        <v>0</v>
      </c>
      <c r="T13" s="188"/>
      <c r="U13" s="189"/>
      <c r="V13" s="189"/>
      <c r="W13" s="19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1" si="3">IF(AD13="",0,$T$12*(AF13-AC13-AN13))</f>
        <v>0</v>
      </c>
      <c r="AJ13" s="4">
        <f>AD13</f>
        <v>0</v>
      </c>
      <c r="AK13" s="157" t="str">
        <f>IF(AI13=0,"",(AJ13/AI13))</f>
        <v/>
      </c>
      <c r="AL13" s="158"/>
      <c r="AM13" s="33"/>
      <c r="AN13" s="30"/>
      <c r="AO13" s="30"/>
      <c r="AP13" s="30"/>
      <c r="AQ13" s="194"/>
      <c r="AR13" s="195"/>
      <c r="AS13" s="195"/>
      <c r="AT13" s="196"/>
    </row>
    <row r="14" spans="2:46" ht="15" customHeight="1" x14ac:dyDescent="0.3">
      <c r="B14" s="29">
        <v>42152</v>
      </c>
      <c r="C14" s="30" t="s">
        <v>71</v>
      </c>
      <c r="D14" s="30"/>
      <c r="E14" s="30">
        <v>8</v>
      </c>
      <c r="F14" s="81">
        <v>0</v>
      </c>
      <c r="G14" s="32">
        <v>39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48</v>
      </c>
      <c r="K14" s="6">
        <f t="shared" ref="K14:K30" si="4">E$4-J14</f>
        <v>302</v>
      </c>
      <c r="L14" s="7">
        <f t="shared" si="1"/>
        <v>64</v>
      </c>
      <c r="M14" s="4">
        <f t="shared" ref="M14:M30" si="5">G14</f>
        <v>39</v>
      </c>
      <c r="N14" s="157">
        <f t="shared" ref="N14:N31" si="6">IF(L14=0,"",(M14/L14))</f>
        <v>0.609375</v>
      </c>
      <c r="O14" s="158"/>
      <c r="P14" s="33"/>
      <c r="Q14" s="30">
        <v>0</v>
      </c>
      <c r="R14" s="30">
        <v>0</v>
      </c>
      <c r="S14" s="30">
        <v>0</v>
      </c>
      <c r="T14" s="188"/>
      <c r="U14" s="189"/>
      <c r="V14" s="189"/>
      <c r="W14" s="19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1" si="7">AD14</f>
        <v>0</v>
      </c>
      <c r="AK14" s="157" t="str">
        <f t="shared" ref="AK14:AK31" si="8">IF(AI14=0,"",(AJ14/AI14))</f>
        <v/>
      </c>
      <c r="AL14" s="158"/>
      <c r="AM14" s="33"/>
      <c r="AN14" s="30"/>
      <c r="AO14" s="30"/>
      <c r="AP14" s="30"/>
      <c r="AQ14" s="188"/>
      <c r="AR14" s="189"/>
      <c r="AS14" s="189"/>
      <c r="AT14" s="190"/>
    </row>
    <row r="15" spans="2:46" ht="15" customHeight="1" x14ac:dyDescent="0.3">
      <c r="B15" s="29">
        <v>42152</v>
      </c>
      <c r="C15" s="30" t="s">
        <v>67</v>
      </c>
      <c r="D15" s="30"/>
      <c r="E15" s="30">
        <v>8</v>
      </c>
      <c r="F15" s="81">
        <v>0</v>
      </c>
      <c r="G15" s="32">
        <v>43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91</v>
      </c>
      <c r="K15" s="6">
        <f t="shared" si="4"/>
        <v>259</v>
      </c>
      <c r="L15" s="7">
        <f t="shared" si="1"/>
        <v>64</v>
      </c>
      <c r="M15" s="4">
        <f t="shared" si="5"/>
        <v>43</v>
      </c>
      <c r="N15" s="157">
        <f t="shared" si="6"/>
        <v>0.671875</v>
      </c>
      <c r="O15" s="158"/>
      <c r="P15" s="33"/>
      <c r="Q15" s="8">
        <v>0</v>
      </c>
      <c r="R15" s="8">
        <v>0</v>
      </c>
      <c r="S15" s="8">
        <v>0</v>
      </c>
      <c r="T15" s="188"/>
      <c r="U15" s="189"/>
      <c r="V15" s="189"/>
      <c r="W15" s="19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7"/>
        <v>0</v>
      </c>
      <c r="AK15" s="157" t="str">
        <f t="shared" si="8"/>
        <v/>
      </c>
      <c r="AL15" s="158"/>
      <c r="AM15" s="33"/>
      <c r="AN15" s="90"/>
      <c r="AO15" s="90"/>
      <c r="AP15" s="90"/>
      <c r="AQ15" s="188"/>
      <c r="AR15" s="189"/>
      <c r="AS15" s="189"/>
      <c r="AT15" s="190"/>
    </row>
    <row r="16" spans="2:46" ht="15" customHeight="1" x14ac:dyDescent="0.3">
      <c r="B16" s="9">
        <v>42153</v>
      </c>
      <c r="C16" s="35" t="s">
        <v>72</v>
      </c>
      <c r="D16" s="50"/>
      <c r="E16" s="83">
        <v>7</v>
      </c>
      <c r="F16" s="82">
        <v>0</v>
      </c>
      <c r="G16" s="10">
        <v>34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125</v>
      </c>
      <c r="K16" s="6">
        <f t="shared" si="4"/>
        <v>225</v>
      </c>
      <c r="L16" s="7">
        <f t="shared" si="1"/>
        <v>56</v>
      </c>
      <c r="M16" s="4">
        <f t="shared" si="5"/>
        <v>34</v>
      </c>
      <c r="N16" s="157">
        <f t="shared" si="6"/>
        <v>0.6071428571428571</v>
      </c>
      <c r="O16" s="158"/>
      <c r="P16" s="33"/>
      <c r="Q16" s="8">
        <v>0</v>
      </c>
      <c r="R16" s="8">
        <v>0</v>
      </c>
      <c r="S16" s="8">
        <v>0</v>
      </c>
      <c r="T16" s="188"/>
      <c r="U16" s="189"/>
      <c r="V16" s="189"/>
      <c r="W16" s="19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2" si="9">AB$4-AG16</f>
        <v>0</v>
      </c>
      <c r="AI16" s="7">
        <f t="shared" si="3"/>
        <v>0</v>
      </c>
      <c r="AJ16" s="4">
        <f t="shared" si="7"/>
        <v>0</v>
      </c>
      <c r="AK16" s="157" t="str">
        <f t="shared" si="8"/>
        <v/>
      </c>
      <c r="AL16" s="158"/>
      <c r="AM16" s="33"/>
      <c r="AN16" s="90"/>
      <c r="AO16" s="90"/>
      <c r="AP16" s="90"/>
      <c r="AQ16" s="188"/>
      <c r="AR16" s="189"/>
      <c r="AS16" s="189"/>
      <c r="AT16" s="190"/>
    </row>
    <row r="17" spans="2:46" ht="15" customHeight="1" x14ac:dyDescent="0.3">
      <c r="B17" s="9">
        <v>42153</v>
      </c>
      <c r="C17" s="35" t="s">
        <v>72</v>
      </c>
      <c r="D17" s="61"/>
      <c r="E17" s="61">
        <v>0.5</v>
      </c>
      <c r="F17" s="82">
        <v>0</v>
      </c>
      <c r="G17" s="10">
        <v>8</v>
      </c>
      <c r="H17" s="4"/>
      <c r="I17" s="5">
        <f t="shared" si="0"/>
        <v>0.5</v>
      </c>
      <c r="J17" s="6">
        <f>SUM(G$12:G17)</f>
        <v>133</v>
      </c>
      <c r="K17" s="6">
        <f t="shared" si="4"/>
        <v>217</v>
      </c>
      <c r="L17" s="7">
        <f t="shared" si="1"/>
        <v>4</v>
      </c>
      <c r="M17" s="4">
        <f t="shared" si="5"/>
        <v>8</v>
      </c>
      <c r="N17" s="157">
        <f t="shared" ref="N17" si="10">IF(L17=0,"",(M17/L17))</f>
        <v>2</v>
      </c>
      <c r="O17" s="158"/>
      <c r="P17" s="33"/>
      <c r="Q17" s="61">
        <v>0</v>
      </c>
      <c r="R17" s="61">
        <v>0</v>
      </c>
      <c r="S17" s="61">
        <v>0</v>
      </c>
      <c r="T17" s="188"/>
      <c r="U17" s="189"/>
      <c r="V17" s="189"/>
      <c r="W17" s="190"/>
      <c r="Y17" s="9"/>
      <c r="Z17" s="35"/>
      <c r="AA17" s="90"/>
      <c r="AB17" s="90"/>
      <c r="AC17" s="82"/>
      <c r="AD17" s="10"/>
      <c r="AE17" s="4"/>
      <c r="AF17" s="5" t="str">
        <f t="shared" ref="AF17" si="11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7"/>
        <v>0</v>
      </c>
      <c r="AK17" s="157" t="str">
        <f t="shared" si="8"/>
        <v/>
      </c>
      <c r="AL17" s="158"/>
      <c r="AM17" s="33"/>
      <c r="AN17" s="90"/>
      <c r="AO17" s="90"/>
      <c r="AP17" s="90"/>
      <c r="AQ17" s="188"/>
      <c r="AR17" s="189"/>
      <c r="AS17" s="189"/>
      <c r="AT17" s="190"/>
    </row>
    <row r="18" spans="2:46" ht="15" customHeight="1" x14ac:dyDescent="0.3">
      <c r="B18" s="101">
        <v>42153</v>
      </c>
      <c r="C18" s="59" t="s">
        <v>73</v>
      </c>
      <c r="D18" s="61"/>
      <c r="E18" s="61">
        <v>1</v>
      </c>
      <c r="F18" s="82">
        <v>0</v>
      </c>
      <c r="G18" s="10">
        <v>9</v>
      </c>
      <c r="H18" s="4"/>
      <c r="I18" s="5">
        <f t="shared" si="0"/>
        <v>1</v>
      </c>
      <c r="J18" s="6">
        <f>SUM(G$12:G18)</f>
        <v>142</v>
      </c>
      <c r="K18" s="6">
        <f t="shared" si="4"/>
        <v>208</v>
      </c>
      <c r="L18" s="7">
        <f t="shared" si="1"/>
        <v>8</v>
      </c>
      <c r="M18" s="4">
        <f t="shared" si="5"/>
        <v>9</v>
      </c>
      <c r="N18" s="157">
        <f t="shared" ref="N18:N20" si="12">IF(L18=0,"",(M18/L18))</f>
        <v>1.125</v>
      </c>
      <c r="O18" s="158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7"/>
        <v>0</v>
      </c>
      <c r="AK18" s="157" t="str">
        <f t="shared" si="8"/>
        <v/>
      </c>
      <c r="AL18" s="15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42153</v>
      </c>
      <c r="C19" s="59" t="s">
        <v>67</v>
      </c>
      <c r="D19" s="61"/>
      <c r="E19" s="61">
        <v>8</v>
      </c>
      <c r="F19" s="82">
        <v>0</v>
      </c>
      <c r="G19" s="10">
        <v>48</v>
      </c>
      <c r="H19" s="4"/>
      <c r="I19" s="5">
        <f t="shared" si="0"/>
        <v>8</v>
      </c>
      <c r="J19" s="6">
        <f>SUM(G$12:G19)</f>
        <v>190</v>
      </c>
      <c r="K19" s="6">
        <f t="shared" si="4"/>
        <v>160</v>
      </c>
      <c r="L19" s="7">
        <f t="shared" si="1"/>
        <v>64</v>
      </c>
      <c r="M19" s="4">
        <f t="shared" si="5"/>
        <v>48</v>
      </c>
      <c r="N19" s="157">
        <f t="shared" si="12"/>
        <v>0.75</v>
      </c>
      <c r="O19" s="158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7"/>
        <v>0</v>
      </c>
      <c r="AK19" s="157" t="str">
        <f t="shared" si="8"/>
        <v/>
      </c>
      <c r="AL19" s="15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>
        <v>42156</v>
      </c>
      <c r="C20" s="59" t="s">
        <v>72</v>
      </c>
      <c r="D20" s="61"/>
      <c r="E20" s="61">
        <v>1.5</v>
      </c>
      <c r="F20" s="82">
        <v>0</v>
      </c>
      <c r="G20" s="10">
        <v>11</v>
      </c>
      <c r="H20" s="4"/>
      <c r="I20" s="5">
        <f t="shared" si="0"/>
        <v>1.5</v>
      </c>
      <c r="J20" s="6">
        <f>SUM(G$12:G20)</f>
        <v>201</v>
      </c>
      <c r="K20" s="6">
        <f t="shared" si="4"/>
        <v>149</v>
      </c>
      <c r="L20" s="7">
        <f t="shared" si="1"/>
        <v>12</v>
      </c>
      <c r="M20" s="4">
        <f t="shared" si="5"/>
        <v>11</v>
      </c>
      <c r="N20" s="157">
        <f t="shared" si="12"/>
        <v>0.91666666666666663</v>
      </c>
      <c r="O20" s="158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7"/>
        <v>0</v>
      </c>
      <c r="AK20" s="157" t="str">
        <f t="shared" si="8"/>
        <v/>
      </c>
      <c r="AL20" s="15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>
        <v>42156</v>
      </c>
      <c r="C21" s="36" t="s">
        <v>67</v>
      </c>
      <c r="D21" s="50"/>
      <c r="E21" s="50">
        <v>7</v>
      </c>
      <c r="F21" s="82">
        <v>1</v>
      </c>
      <c r="G21" s="10">
        <v>32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233</v>
      </c>
      <c r="K21" s="6">
        <f t="shared" si="4"/>
        <v>117</v>
      </c>
      <c r="L21" s="7">
        <f t="shared" si="1"/>
        <v>56</v>
      </c>
      <c r="M21" s="4">
        <f t="shared" si="5"/>
        <v>32</v>
      </c>
      <c r="N21" s="157">
        <f t="shared" si="6"/>
        <v>0.5714285714285714</v>
      </c>
      <c r="O21" s="158"/>
      <c r="P21" s="33"/>
      <c r="Q21" s="8">
        <v>0</v>
      </c>
      <c r="R21" s="8">
        <v>0</v>
      </c>
      <c r="S21" s="8">
        <v>0</v>
      </c>
      <c r="T21" s="188"/>
      <c r="U21" s="189"/>
      <c r="V21" s="189"/>
      <c r="W21" s="19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32" si="14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7"/>
        <v>0</v>
      </c>
      <c r="AK21" s="157" t="str">
        <f t="shared" si="8"/>
        <v/>
      </c>
      <c r="AL21" s="158"/>
      <c r="AM21" s="33"/>
      <c r="AN21" s="90"/>
      <c r="AO21" s="90"/>
      <c r="AP21" s="90"/>
      <c r="AQ21" s="188"/>
      <c r="AR21" s="189"/>
      <c r="AS21" s="189"/>
      <c r="AT21" s="190"/>
    </row>
    <row r="22" spans="2:46" ht="15" customHeight="1" x14ac:dyDescent="0.3">
      <c r="B22" s="9">
        <v>42157</v>
      </c>
      <c r="C22" s="11" t="s">
        <v>72</v>
      </c>
      <c r="D22" s="50"/>
      <c r="E22" s="50">
        <v>7</v>
      </c>
      <c r="F22" s="82">
        <v>0</v>
      </c>
      <c r="G22" s="10">
        <v>34</v>
      </c>
      <c r="H22" s="4" t="e">
        <f>IF(G22="","",(IF(#REF!=0,"",(#REF!*G22*#REF!))))</f>
        <v>#REF!</v>
      </c>
      <c r="I22" s="5">
        <f t="shared" si="0"/>
        <v>7</v>
      </c>
      <c r="J22" s="6">
        <f>SUM(G$12:G22)</f>
        <v>267</v>
      </c>
      <c r="K22" s="6">
        <f t="shared" si="4"/>
        <v>83</v>
      </c>
      <c r="L22" s="7">
        <f t="shared" si="1"/>
        <v>56</v>
      </c>
      <c r="M22" s="4">
        <f t="shared" si="5"/>
        <v>34</v>
      </c>
      <c r="N22" s="157">
        <f t="shared" si="6"/>
        <v>0.6071428571428571</v>
      </c>
      <c r="O22" s="158"/>
      <c r="P22" s="33"/>
      <c r="Q22" s="8">
        <v>0</v>
      </c>
      <c r="R22" s="8">
        <v>0</v>
      </c>
      <c r="S22" s="8">
        <v>0</v>
      </c>
      <c r="T22" s="159"/>
      <c r="U22" s="160"/>
      <c r="V22" s="160"/>
      <c r="W22" s="161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7"/>
        <v>0</v>
      </c>
      <c r="AK22" s="157" t="str">
        <f t="shared" si="8"/>
        <v/>
      </c>
      <c r="AL22" s="158"/>
      <c r="AM22" s="33"/>
      <c r="AN22" s="90"/>
      <c r="AO22" s="90"/>
      <c r="AP22" s="90"/>
      <c r="AQ22" s="159"/>
      <c r="AR22" s="160"/>
      <c r="AS22" s="160"/>
      <c r="AT22" s="161"/>
    </row>
    <row r="23" spans="2:46" ht="15" customHeight="1" x14ac:dyDescent="0.3">
      <c r="B23" s="9">
        <v>42157</v>
      </c>
      <c r="C23" s="11" t="s">
        <v>71</v>
      </c>
      <c r="D23" s="102"/>
      <c r="E23" s="103">
        <v>1</v>
      </c>
      <c r="F23" s="82">
        <v>0</v>
      </c>
      <c r="G23" s="10">
        <v>5</v>
      </c>
      <c r="H23" s="4"/>
      <c r="I23" s="5">
        <f t="shared" si="0"/>
        <v>1</v>
      </c>
      <c r="J23" s="6">
        <f>SUM(G$12:G23)</f>
        <v>272</v>
      </c>
      <c r="K23" s="6">
        <f t="shared" si="4"/>
        <v>78</v>
      </c>
      <c r="L23" s="7">
        <f t="shared" si="1"/>
        <v>8</v>
      </c>
      <c r="M23" s="4">
        <f t="shared" si="5"/>
        <v>5</v>
      </c>
      <c r="N23" s="157">
        <f t="shared" ref="N23:N24" si="15">IF(L23=0,"",(M23/L23))</f>
        <v>0.625</v>
      </c>
      <c r="O23" s="158"/>
      <c r="P23" s="33"/>
      <c r="Q23" s="103">
        <v>0</v>
      </c>
      <c r="R23" s="103">
        <v>0</v>
      </c>
      <c r="S23" s="103">
        <v>0</v>
      </c>
      <c r="T23" s="106"/>
      <c r="U23" s="107"/>
      <c r="V23" s="107"/>
      <c r="W23" s="108"/>
      <c r="Y23" s="9"/>
      <c r="Z23" s="11"/>
      <c r="AA23" s="102"/>
      <c r="AB23" s="103"/>
      <c r="AC23" s="82"/>
      <c r="AD23" s="10"/>
      <c r="AE23" s="4"/>
      <c r="AF23" s="5"/>
      <c r="AG23" s="6"/>
      <c r="AH23" s="6"/>
      <c r="AI23" s="7"/>
      <c r="AJ23" s="4"/>
      <c r="AK23" s="104"/>
      <c r="AL23" s="105"/>
      <c r="AM23" s="33"/>
      <c r="AN23" s="103"/>
      <c r="AO23" s="103"/>
      <c r="AP23" s="103"/>
      <c r="AQ23" s="106"/>
      <c r="AR23" s="107"/>
      <c r="AS23" s="107"/>
      <c r="AT23" s="108"/>
    </row>
    <row r="24" spans="2:46" ht="15" customHeight="1" x14ac:dyDescent="0.3">
      <c r="B24" s="9">
        <v>42157</v>
      </c>
      <c r="C24" s="11" t="s">
        <v>67</v>
      </c>
      <c r="D24" s="102"/>
      <c r="E24" s="103">
        <v>8</v>
      </c>
      <c r="F24" s="82">
        <v>0</v>
      </c>
      <c r="G24" s="10">
        <v>37</v>
      </c>
      <c r="H24" s="4"/>
      <c r="I24" s="5">
        <f t="shared" si="0"/>
        <v>8</v>
      </c>
      <c r="J24" s="6">
        <f>SUM(G$12:G24)</f>
        <v>309</v>
      </c>
      <c r="K24" s="6">
        <f t="shared" si="4"/>
        <v>41</v>
      </c>
      <c r="L24" s="7">
        <f t="shared" si="1"/>
        <v>64</v>
      </c>
      <c r="M24" s="4">
        <f t="shared" si="5"/>
        <v>37</v>
      </c>
      <c r="N24" s="157">
        <f t="shared" si="15"/>
        <v>0.578125</v>
      </c>
      <c r="O24" s="158"/>
      <c r="P24" s="33"/>
      <c r="Q24" s="103">
        <v>0</v>
      </c>
      <c r="R24" s="103">
        <v>0</v>
      </c>
      <c r="S24" s="103">
        <v>0</v>
      </c>
      <c r="T24" s="106"/>
      <c r="U24" s="107"/>
      <c r="V24" s="107"/>
      <c r="W24" s="108"/>
      <c r="Y24" s="9"/>
      <c r="Z24" s="11"/>
      <c r="AA24" s="102"/>
      <c r="AB24" s="103"/>
      <c r="AC24" s="82"/>
      <c r="AD24" s="10"/>
      <c r="AE24" s="4"/>
      <c r="AF24" s="5"/>
      <c r="AG24" s="6"/>
      <c r="AH24" s="6"/>
      <c r="AI24" s="7"/>
      <c r="AJ24" s="4"/>
      <c r="AK24" s="104"/>
      <c r="AL24" s="105"/>
      <c r="AM24" s="33"/>
      <c r="AN24" s="103"/>
      <c r="AO24" s="103"/>
      <c r="AP24" s="103"/>
      <c r="AQ24" s="106"/>
      <c r="AR24" s="107"/>
      <c r="AS24" s="107"/>
      <c r="AT24" s="108"/>
    </row>
    <row r="25" spans="2:46" ht="15" customHeight="1" x14ac:dyDescent="0.3">
      <c r="B25" s="9">
        <v>42158</v>
      </c>
      <c r="C25" s="11" t="s">
        <v>72</v>
      </c>
      <c r="D25" s="115"/>
      <c r="E25" s="114">
        <v>7</v>
      </c>
      <c r="F25" s="82">
        <v>0</v>
      </c>
      <c r="G25" s="10">
        <v>29</v>
      </c>
      <c r="H25" s="4"/>
      <c r="I25" s="5">
        <f t="shared" si="0"/>
        <v>7</v>
      </c>
      <c r="J25" s="6">
        <f>SUM(G$12:G25)</f>
        <v>338</v>
      </c>
      <c r="K25" s="6">
        <f t="shared" si="4"/>
        <v>12</v>
      </c>
      <c r="L25" s="7">
        <f t="shared" si="1"/>
        <v>56</v>
      </c>
      <c r="M25" s="4">
        <f t="shared" si="5"/>
        <v>29</v>
      </c>
      <c r="N25" s="157"/>
      <c r="O25" s="266"/>
      <c r="P25" s="158"/>
      <c r="Q25" s="114">
        <v>0</v>
      </c>
      <c r="R25" s="114">
        <v>0</v>
      </c>
      <c r="S25" s="114">
        <v>0</v>
      </c>
      <c r="T25" s="111"/>
      <c r="U25" s="112"/>
      <c r="V25" s="112"/>
      <c r="W25" s="113"/>
      <c r="Y25" s="9"/>
      <c r="Z25" s="11"/>
      <c r="AA25" s="115"/>
      <c r="AB25" s="114"/>
      <c r="AC25" s="82"/>
      <c r="AD25" s="10"/>
      <c r="AE25" s="4"/>
      <c r="AF25" s="5"/>
      <c r="AG25" s="6"/>
      <c r="AH25" s="6"/>
      <c r="AI25" s="7"/>
      <c r="AJ25" s="4"/>
      <c r="AK25" s="109"/>
      <c r="AL25" s="110"/>
      <c r="AM25" s="33"/>
      <c r="AN25" s="114"/>
      <c r="AO25" s="114"/>
      <c r="AP25" s="114"/>
      <c r="AQ25" s="111"/>
      <c r="AR25" s="112"/>
      <c r="AS25" s="112"/>
      <c r="AT25" s="113"/>
    </row>
    <row r="26" spans="2:46" ht="15" customHeight="1" x14ac:dyDescent="0.3">
      <c r="B26" s="9">
        <v>42158</v>
      </c>
      <c r="C26" s="11" t="s">
        <v>71</v>
      </c>
      <c r="D26" s="115"/>
      <c r="E26" s="114">
        <v>5</v>
      </c>
      <c r="F26" s="82">
        <v>0</v>
      </c>
      <c r="G26" s="10">
        <v>25</v>
      </c>
      <c r="H26" s="4"/>
      <c r="I26" s="5">
        <f t="shared" si="0"/>
        <v>5</v>
      </c>
      <c r="J26" s="6">
        <f>SUM(G$12:G26)</f>
        <v>363</v>
      </c>
      <c r="K26" s="6">
        <f t="shared" si="4"/>
        <v>-13</v>
      </c>
      <c r="L26" s="7">
        <f t="shared" si="1"/>
        <v>40</v>
      </c>
      <c r="M26" s="4">
        <f t="shared" si="5"/>
        <v>25</v>
      </c>
      <c r="N26" s="109"/>
      <c r="O26" s="110"/>
      <c r="P26" s="33"/>
      <c r="Q26" s="114">
        <v>0</v>
      </c>
      <c r="R26" s="114">
        <v>0</v>
      </c>
      <c r="S26" s="114">
        <v>0</v>
      </c>
      <c r="T26" s="111"/>
      <c r="U26" s="112"/>
      <c r="V26" s="112"/>
      <c r="W26" s="113"/>
      <c r="Y26" s="9"/>
      <c r="Z26" s="11"/>
      <c r="AA26" s="115"/>
      <c r="AB26" s="114"/>
      <c r="AC26" s="82"/>
      <c r="AD26" s="10"/>
      <c r="AE26" s="4"/>
      <c r="AF26" s="5"/>
      <c r="AG26" s="6"/>
      <c r="AH26" s="6"/>
      <c r="AI26" s="7"/>
      <c r="AJ26" s="4"/>
      <c r="AK26" s="109"/>
      <c r="AL26" s="110"/>
      <c r="AM26" s="33"/>
      <c r="AN26" s="114"/>
      <c r="AO26" s="114"/>
      <c r="AP26" s="114"/>
      <c r="AQ26" s="111"/>
      <c r="AR26" s="112"/>
      <c r="AS26" s="112"/>
      <c r="AT26" s="113"/>
    </row>
    <row r="27" spans="2:46" ht="15" customHeight="1" x14ac:dyDescent="0.3">
      <c r="B27" s="9">
        <v>42158</v>
      </c>
      <c r="C27" s="11" t="s">
        <v>67</v>
      </c>
      <c r="D27" s="115"/>
      <c r="E27" s="114">
        <v>6.5</v>
      </c>
      <c r="F27" s="82">
        <v>0</v>
      </c>
      <c r="G27" s="10">
        <v>32</v>
      </c>
      <c r="H27" s="4"/>
      <c r="I27" s="5">
        <f t="shared" si="0"/>
        <v>6.5</v>
      </c>
      <c r="J27" s="6">
        <f>SUM(G$12:G27)</f>
        <v>395</v>
      </c>
      <c r="K27" s="6">
        <f t="shared" si="4"/>
        <v>-45</v>
      </c>
      <c r="L27" s="7">
        <f t="shared" si="1"/>
        <v>52</v>
      </c>
      <c r="M27" s="4">
        <f t="shared" si="5"/>
        <v>32</v>
      </c>
      <c r="N27" s="109"/>
      <c r="O27" s="110"/>
      <c r="P27" s="33"/>
      <c r="Q27" s="114">
        <v>0</v>
      </c>
      <c r="R27" s="114">
        <v>0</v>
      </c>
      <c r="S27" s="114">
        <v>0</v>
      </c>
      <c r="T27" s="111"/>
      <c r="U27" s="112"/>
      <c r="V27" s="112"/>
      <c r="W27" s="113"/>
      <c r="Y27" s="9"/>
      <c r="Z27" s="11"/>
      <c r="AA27" s="115"/>
      <c r="AB27" s="114"/>
      <c r="AC27" s="82"/>
      <c r="AD27" s="10"/>
      <c r="AE27" s="4"/>
      <c r="AF27" s="5"/>
      <c r="AG27" s="6"/>
      <c r="AH27" s="6"/>
      <c r="AI27" s="7"/>
      <c r="AJ27" s="4"/>
      <c r="AK27" s="109"/>
      <c r="AL27" s="110"/>
      <c r="AM27" s="33"/>
      <c r="AN27" s="114"/>
      <c r="AO27" s="114"/>
      <c r="AP27" s="114"/>
      <c r="AQ27" s="111"/>
      <c r="AR27" s="112"/>
      <c r="AS27" s="112"/>
      <c r="AT27" s="113"/>
    </row>
    <row r="28" spans="2:46" ht="15" customHeight="1" x14ac:dyDescent="0.3">
      <c r="B28" s="9">
        <v>42159</v>
      </c>
      <c r="C28" s="11" t="s">
        <v>72</v>
      </c>
      <c r="D28" s="116"/>
      <c r="E28" s="117">
        <v>5.5</v>
      </c>
      <c r="F28" s="82">
        <v>0</v>
      </c>
      <c r="G28" s="10">
        <v>25</v>
      </c>
      <c r="H28" s="4"/>
      <c r="I28" s="5">
        <f t="shared" si="0"/>
        <v>5.5</v>
      </c>
      <c r="J28" s="6">
        <f>SUM(G$12:G28)</f>
        <v>420</v>
      </c>
      <c r="K28" s="6">
        <f t="shared" si="4"/>
        <v>-70</v>
      </c>
      <c r="L28" s="7">
        <f t="shared" si="1"/>
        <v>44</v>
      </c>
      <c r="M28" s="4">
        <f t="shared" si="5"/>
        <v>25</v>
      </c>
      <c r="N28" s="118"/>
      <c r="O28" s="119"/>
      <c r="P28" s="33"/>
      <c r="Q28" s="117">
        <v>0</v>
      </c>
      <c r="R28" s="117">
        <v>0</v>
      </c>
      <c r="S28" s="117">
        <v>0</v>
      </c>
      <c r="T28" s="120"/>
      <c r="U28" s="121"/>
      <c r="V28" s="121"/>
      <c r="W28" s="122"/>
      <c r="Y28" s="9"/>
      <c r="Z28" s="11"/>
      <c r="AA28" s="116"/>
      <c r="AB28" s="117"/>
      <c r="AC28" s="82"/>
      <c r="AD28" s="10"/>
      <c r="AE28" s="4"/>
      <c r="AF28" s="5"/>
      <c r="AG28" s="6"/>
      <c r="AH28" s="6"/>
      <c r="AI28" s="7"/>
      <c r="AJ28" s="4"/>
      <c r="AK28" s="118"/>
      <c r="AL28" s="119"/>
      <c r="AM28" s="33"/>
      <c r="AN28" s="117"/>
      <c r="AO28" s="117"/>
      <c r="AP28" s="117"/>
      <c r="AQ28" s="120"/>
      <c r="AR28" s="121"/>
      <c r="AS28" s="121"/>
      <c r="AT28" s="122"/>
    </row>
    <row r="29" spans="2:46" ht="15" customHeight="1" x14ac:dyDescent="0.3">
      <c r="B29" s="9">
        <v>42159</v>
      </c>
      <c r="C29" s="11" t="s">
        <v>76</v>
      </c>
      <c r="D29" s="116"/>
      <c r="E29" s="117"/>
      <c r="F29" s="82"/>
      <c r="G29" s="10"/>
      <c r="H29" s="4"/>
      <c r="I29" s="5"/>
      <c r="J29" s="6">
        <f>SUM(G$12:G29)</f>
        <v>420</v>
      </c>
      <c r="K29" s="6">
        <f t="shared" si="4"/>
        <v>-70</v>
      </c>
      <c r="L29" s="7">
        <f t="shared" si="1"/>
        <v>0</v>
      </c>
      <c r="M29" s="4">
        <f t="shared" si="5"/>
        <v>0</v>
      </c>
      <c r="N29" s="118"/>
      <c r="O29" s="119"/>
      <c r="P29" s="33"/>
      <c r="Q29" s="117"/>
      <c r="R29" s="117"/>
      <c r="S29" s="117"/>
      <c r="T29" s="123"/>
      <c r="U29" s="121"/>
      <c r="V29" s="121"/>
      <c r="W29" s="122"/>
      <c r="Y29" s="9"/>
      <c r="Z29" s="11"/>
      <c r="AA29" s="116"/>
      <c r="AB29" s="117"/>
      <c r="AC29" s="82"/>
      <c r="AD29" s="10"/>
      <c r="AE29" s="4"/>
      <c r="AF29" s="5"/>
      <c r="AG29" s="6"/>
      <c r="AH29" s="6"/>
      <c r="AI29" s="7"/>
      <c r="AJ29" s="4"/>
      <c r="AK29" s="118"/>
      <c r="AL29" s="119"/>
      <c r="AM29" s="33"/>
      <c r="AN29" s="117"/>
      <c r="AO29" s="117"/>
      <c r="AP29" s="117"/>
      <c r="AQ29" s="120"/>
      <c r="AR29" s="121"/>
      <c r="AS29" s="121"/>
      <c r="AT29" s="122"/>
    </row>
    <row r="30" spans="2:46" ht="15" customHeight="1" x14ac:dyDescent="0.3">
      <c r="B30" s="9"/>
      <c r="C30" s="11"/>
      <c r="D30" s="116"/>
      <c r="E30" s="117"/>
      <c r="F30" s="82"/>
      <c r="G30" s="10"/>
      <c r="H30" s="4"/>
      <c r="I30" s="5"/>
      <c r="J30" s="6">
        <f>SUM(G$12:G30)</f>
        <v>420</v>
      </c>
      <c r="K30" s="6">
        <f t="shared" si="4"/>
        <v>-70</v>
      </c>
      <c r="L30" s="7">
        <f t="shared" si="1"/>
        <v>0</v>
      </c>
      <c r="M30" s="4">
        <f t="shared" si="5"/>
        <v>0</v>
      </c>
      <c r="N30" s="118"/>
      <c r="O30" s="119"/>
      <c r="P30" s="33"/>
      <c r="Q30" s="117"/>
      <c r="R30" s="117"/>
      <c r="S30" s="117"/>
      <c r="T30" s="263" t="s">
        <v>77</v>
      </c>
      <c r="U30" s="264"/>
      <c r="V30" s="264"/>
      <c r="W30" s="265"/>
      <c r="Y30" s="9"/>
      <c r="Z30" s="11"/>
      <c r="AA30" s="116"/>
      <c r="AB30" s="117"/>
      <c r="AC30" s="82"/>
      <c r="AD30" s="10"/>
      <c r="AE30" s="4"/>
      <c r="AF30" s="5"/>
      <c r="AG30" s="6"/>
      <c r="AH30" s="6"/>
      <c r="AI30" s="7"/>
      <c r="AJ30" s="4"/>
      <c r="AK30" s="118"/>
      <c r="AL30" s="119"/>
      <c r="AM30" s="33"/>
      <c r="AN30" s="117"/>
      <c r="AO30" s="117"/>
      <c r="AP30" s="117"/>
      <c r="AQ30" s="120"/>
      <c r="AR30" s="121"/>
      <c r="AS30" s="121"/>
      <c r="AT30" s="122"/>
    </row>
    <row r="31" spans="2:46" ht="15" customHeight="1" x14ac:dyDescent="0.3">
      <c r="B31" s="9"/>
      <c r="C31" s="11"/>
      <c r="D31" s="51"/>
      <c r="E31" s="50"/>
      <c r="F31" s="83"/>
      <c r="G31" s="10"/>
      <c r="H31" s="4" t="str">
        <f>IF(G31="","",(IF(#REF!=0,"",(#REF!*G31*#REF!))))</f>
        <v/>
      </c>
      <c r="I31" s="5" t="str">
        <f t="shared" si="0"/>
        <v/>
      </c>
      <c r="J31" s="6">
        <f>SUM(G$12:G31)</f>
        <v>420</v>
      </c>
      <c r="K31" s="6">
        <f t="shared" ref="K31" si="16">E$4-J31</f>
        <v>-70</v>
      </c>
      <c r="L31" s="7">
        <f t="shared" si="1"/>
        <v>0</v>
      </c>
      <c r="M31" s="4">
        <f t="shared" ref="M31" si="17">G31</f>
        <v>0</v>
      </c>
      <c r="N31" s="157" t="str">
        <f t="shared" si="6"/>
        <v/>
      </c>
      <c r="O31" s="158"/>
      <c r="P31" s="33"/>
      <c r="Q31" s="8"/>
      <c r="R31" s="8"/>
      <c r="S31" s="8"/>
      <c r="T31" s="159"/>
      <c r="U31" s="160"/>
      <c r="V31" s="160"/>
      <c r="W31" s="161"/>
      <c r="Y31" s="9"/>
      <c r="Z31" s="11"/>
      <c r="AA31" s="99"/>
      <c r="AB31" s="90"/>
      <c r="AC31" s="83"/>
      <c r="AD31" s="10"/>
      <c r="AE31" s="4" t="str">
        <f>IF(AD31="","",(IF(#REF!=0,"",(#REF!*AD31*#REF!))))</f>
        <v/>
      </c>
      <c r="AF31" s="5" t="str">
        <f t="shared" si="14"/>
        <v/>
      </c>
      <c r="AG31" s="6">
        <f>SUM(AD$12:AD31)</f>
        <v>0</v>
      </c>
      <c r="AH31" s="6">
        <f t="shared" si="9"/>
        <v>0</v>
      </c>
      <c r="AI31" s="7">
        <f t="shared" si="3"/>
        <v>0</v>
      </c>
      <c r="AJ31" s="4">
        <f t="shared" si="7"/>
        <v>0</v>
      </c>
      <c r="AK31" s="157" t="str">
        <f t="shared" si="8"/>
        <v/>
      </c>
      <c r="AL31" s="158"/>
      <c r="AM31" s="33"/>
      <c r="AN31" s="90"/>
      <c r="AO31" s="90"/>
      <c r="AP31" s="90"/>
      <c r="AQ31" s="159"/>
      <c r="AR31" s="160"/>
      <c r="AS31" s="160"/>
      <c r="AT31" s="161"/>
    </row>
    <row r="32" spans="2:46" ht="15" customHeight="1" x14ac:dyDescent="0.3">
      <c r="B32" s="162" t="s">
        <v>20</v>
      </c>
      <c r="C32" s="163"/>
      <c r="D32" s="52"/>
      <c r="E32" s="62">
        <f>SUM(E13:E31)</f>
        <v>83</v>
      </c>
      <c r="F32" s="62">
        <f>SUM(F13:F31)</f>
        <v>4.5</v>
      </c>
      <c r="G32" s="62">
        <f>SUM(G13:G31)</f>
        <v>420</v>
      </c>
      <c r="H32" s="84"/>
      <c r="I32" s="62">
        <f t="shared" si="0"/>
        <v>87.5</v>
      </c>
      <c r="J32" s="85">
        <f>J31</f>
        <v>420</v>
      </c>
      <c r="K32" s="85">
        <f t="shared" ref="K32" si="18">E$4-J32</f>
        <v>-70</v>
      </c>
      <c r="L32" s="86">
        <f>SUM(L13:L31)</f>
        <v>664</v>
      </c>
      <c r="M32" s="84">
        <f>SUM(M13:M31)</f>
        <v>420</v>
      </c>
      <c r="N32" s="164">
        <f>SUM(M32/L32)</f>
        <v>0.63253012048192769</v>
      </c>
      <c r="O32" s="165"/>
      <c r="P32" s="87"/>
      <c r="Q32" s="86">
        <f>SUM(Q13:Q31)</f>
        <v>0</v>
      </c>
      <c r="R32" s="86"/>
      <c r="S32" s="86">
        <f>SUM(S13:S31)</f>
        <v>0</v>
      </c>
      <c r="T32" s="191"/>
      <c r="U32" s="192"/>
      <c r="V32" s="192"/>
      <c r="W32" s="193"/>
      <c r="Y32" s="162" t="s">
        <v>20</v>
      </c>
      <c r="Z32" s="163"/>
      <c r="AA32" s="52"/>
      <c r="AB32" s="62">
        <f>SUM(AB13:AB31)</f>
        <v>0</v>
      </c>
      <c r="AC32" s="62">
        <f>SUM(AC13:AC31)</f>
        <v>0</v>
      </c>
      <c r="AD32" s="62">
        <f>SUM(AD13:AD31)</f>
        <v>0</v>
      </c>
      <c r="AE32" s="84"/>
      <c r="AF32" s="62">
        <f t="shared" si="14"/>
        <v>0</v>
      </c>
      <c r="AG32" s="85">
        <f>AG31</f>
        <v>0</v>
      </c>
      <c r="AH32" s="85">
        <f t="shared" si="9"/>
        <v>0</v>
      </c>
      <c r="AI32" s="86">
        <f>SUM(AI13:AI31)</f>
        <v>0</v>
      </c>
      <c r="AJ32" s="84">
        <f>SUM(AJ13:AJ31)</f>
        <v>0</v>
      </c>
      <c r="AK32" s="164" t="e">
        <f>SUM(AJ32/AI32)</f>
        <v>#DIV/0!</v>
      </c>
      <c r="AL32" s="165"/>
      <c r="AM32" s="87"/>
      <c r="AN32" s="86">
        <f>SUM(AN13:AN31)</f>
        <v>0</v>
      </c>
      <c r="AO32" s="86"/>
      <c r="AP32" s="86">
        <f>SUM(AP13:AP31)</f>
        <v>0</v>
      </c>
      <c r="AQ32" s="191"/>
      <c r="AR32" s="192"/>
      <c r="AS32" s="192"/>
      <c r="AT32" s="193"/>
    </row>
    <row r="33" spans="2:46" s="12" customFormat="1" ht="15" thickBot="1" x14ac:dyDescent="0.35">
      <c r="B33" s="267" t="s">
        <v>64</v>
      </c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9"/>
      <c r="X33" s="100"/>
      <c r="Y33" s="181" t="s">
        <v>37</v>
      </c>
      <c r="Z33" s="182"/>
      <c r="AA33" s="182"/>
      <c r="AB33" s="182"/>
      <c r="AC33" s="182"/>
      <c r="AD33" s="183"/>
      <c r="AE33" s="183"/>
      <c r="AF33" s="183"/>
      <c r="AG33" s="183"/>
      <c r="AH33" s="183"/>
      <c r="AI33" s="182"/>
      <c r="AJ33" s="182"/>
      <c r="AK33" s="182"/>
      <c r="AL33" s="182"/>
      <c r="AM33" s="182"/>
      <c r="AN33" s="182"/>
      <c r="AO33" s="182"/>
      <c r="AP33" s="182"/>
      <c r="AQ33" s="183"/>
      <c r="AR33" s="183"/>
      <c r="AS33" s="183"/>
      <c r="AT33" s="184"/>
    </row>
    <row r="34" spans="2:46" ht="15" customHeight="1" x14ac:dyDescent="0.3">
      <c r="B34" s="173" t="s">
        <v>38</v>
      </c>
      <c r="C34" s="174"/>
      <c r="D34" s="174"/>
      <c r="E34" s="174"/>
      <c r="F34" s="175"/>
      <c r="G34" s="46"/>
      <c r="H34" s="47" t="str">
        <f>IF(G34="","",(IF(#REF!=0,"",(#REF!*G34*#REF!))))</f>
        <v/>
      </c>
      <c r="I34" s="48"/>
      <c r="J34" s="47"/>
      <c r="K34" s="47">
        <f>E$4</f>
        <v>350</v>
      </c>
      <c r="L34" s="176" t="s">
        <v>55</v>
      </c>
      <c r="M34" s="177"/>
      <c r="N34" s="176"/>
      <c r="O34" s="178"/>
      <c r="P34" s="70"/>
      <c r="Q34" s="70"/>
      <c r="R34" s="70"/>
      <c r="S34" s="71"/>
      <c r="T34" s="73"/>
      <c r="U34" s="74"/>
      <c r="V34" s="56">
        <f>SUM(F35:F45)</f>
        <v>0</v>
      </c>
      <c r="W34" s="57" t="e">
        <f>U34/V34</f>
        <v>#DIV/0!</v>
      </c>
      <c r="Y34" s="173" t="s">
        <v>38</v>
      </c>
      <c r="Z34" s="174"/>
      <c r="AA34" s="174"/>
      <c r="AB34" s="174"/>
      <c r="AC34" s="175"/>
      <c r="AD34" s="46"/>
      <c r="AE34" s="47" t="str">
        <f>IF(AD34="","",(IF(#REF!=0,"",(#REF!*AD34*#REF!))))</f>
        <v/>
      </c>
      <c r="AF34" s="48"/>
      <c r="AG34" s="47"/>
      <c r="AH34" s="47">
        <f>AB$4</f>
        <v>0</v>
      </c>
      <c r="AI34" s="176" t="s">
        <v>55</v>
      </c>
      <c r="AJ34" s="177"/>
      <c r="AK34" s="176"/>
      <c r="AL34" s="178"/>
      <c r="AM34" s="70"/>
      <c r="AN34" s="70"/>
      <c r="AO34" s="70"/>
      <c r="AP34" s="71"/>
      <c r="AQ34" s="73"/>
      <c r="AR34" s="74"/>
      <c r="AS34" s="56">
        <f>SUM(AC35:AC45)</f>
        <v>0</v>
      </c>
      <c r="AT34" s="57" t="e">
        <f>AR34/AS34</f>
        <v>#DIV/0!</v>
      </c>
    </row>
    <row r="35" spans="2:46" ht="15" customHeight="1" x14ac:dyDescent="0.3">
      <c r="B35" s="9"/>
      <c r="C35" s="60"/>
      <c r="D35" s="8"/>
      <c r="E35" s="30"/>
      <c r="F35" s="31"/>
      <c r="G35" s="32"/>
      <c r="H35" s="4" t="str">
        <f>IF(G35="","",(IF(#REF!=0,"",(#REF!*G35*#REF!))))</f>
        <v/>
      </c>
      <c r="I35" s="7" t="str">
        <f t="shared" ref="I35:I45" si="19">IF(G35="","",(SUM(E35+F35+Q35)))</f>
        <v/>
      </c>
      <c r="J35" s="6">
        <f>SUM(G$34:G35)</f>
        <v>0</v>
      </c>
      <c r="K35" s="6">
        <f>E$4-J35</f>
        <v>350</v>
      </c>
      <c r="L35" s="7">
        <f t="shared" ref="L35:L45" si="20">IF(G35="",0,T$34*(I35-F35-Q35))</f>
        <v>0</v>
      </c>
      <c r="M35" s="4">
        <f>G35</f>
        <v>0</v>
      </c>
      <c r="N35" s="157" t="str">
        <f>IF(L35=0,"",(M35/L35))</f>
        <v/>
      </c>
      <c r="O35" s="158"/>
      <c r="P35" s="33"/>
      <c r="Q35" s="8"/>
      <c r="R35" s="8"/>
      <c r="S35" s="8"/>
      <c r="T35" s="185"/>
      <c r="U35" s="186"/>
      <c r="V35" s="186"/>
      <c r="W35" s="187"/>
      <c r="Y35" s="9"/>
      <c r="Z35" s="60"/>
      <c r="AA35" s="90"/>
      <c r="AB35" s="30"/>
      <c r="AC35" s="31"/>
      <c r="AD35" s="32"/>
      <c r="AE35" s="4" t="str">
        <f>IF(AD35="","",(IF(#REF!=0,"",(#REF!*AD35*#REF!))))</f>
        <v/>
      </c>
      <c r="AF35" s="7" t="str">
        <f t="shared" ref="AF35:AF36" si="21">IF(AD35="","",(SUM(AB35+AC35+AN35)))</f>
        <v/>
      </c>
      <c r="AG35" s="6">
        <f>SUM(AD$34:AD35)</f>
        <v>0</v>
      </c>
      <c r="AH35" s="6">
        <f>AB$4-AG35</f>
        <v>0</v>
      </c>
      <c r="AI35" s="7">
        <f t="shared" ref="AI35:AI45" si="22">IF(AD35="",0,AQ$34*(AF35-AC35-AN35))</f>
        <v>0</v>
      </c>
      <c r="AJ35" s="4">
        <f>AD35</f>
        <v>0</v>
      </c>
      <c r="AK35" s="157" t="str">
        <f>IF(AI35=0,"",(AJ35/AI35))</f>
        <v/>
      </c>
      <c r="AL35" s="158"/>
      <c r="AM35" s="33"/>
      <c r="AN35" s="90"/>
      <c r="AO35" s="90"/>
      <c r="AP35" s="90"/>
      <c r="AQ35" s="185"/>
      <c r="AR35" s="186"/>
      <c r="AS35" s="186"/>
      <c r="AT35" s="187"/>
    </row>
    <row r="36" spans="2:46" ht="15" customHeight="1" x14ac:dyDescent="0.3">
      <c r="B36" s="9"/>
      <c r="C36" s="11"/>
      <c r="D36" s="8"/>
      <c r="E36" s="30"/>
      <c r="F36" s="34"/>
      <c r="G36" s="32"/>
      <c r="H36" s="4" t="str">
        <f>IF(G36="","",(IF(#REF!=0,"",(#REF!*G36*#REF!))))</f>
        <v/>
      </c>
      <c r="I36" s="7" t="str">
        <f t="shared" si="19"/>
        <v/>
      </c>
      <c r="J36" s="6">
        <f>SUM(G$34:G36)</f>
        <v>0</v>
      </c>
      <c r="K36" s="6">
        <f>E$4-J36</f>
        <v>350</v>
      </c>
      <c r="L36" s="7">
        <f t="shared" si="20"/>
        <v>0</v>
      </c>
      <c r="M36" s="4">
        <f t="shared" ref="M36:M45" si="23">G36</f>
        <v>0</v>
      </c>
      <c r="N36" s="157" t="str">
        <f t="shared" ref="N36:N45" si="24">IF(L36=0,"",(M36/L36))</f>
        <v/>
      </c>
      <c r="O36" s="158"/>
      <c r="P36" s="33"/>
      <c r="Q36" s="8"/>
      <c r="R36" s="8"/>
      <c r="S36" s="8"/>
      <c r="T36" s="141"/>
      <c r="U36" s="179"/>
      <c r="V36" s="179"/>
      <c r="W36" s="180"/>
      <c r="Y36" s="9"/>
      <c r="Z36" s="11"/>
      <c r="AA36" s="90"/>
      <c r="AB36" s="30"/>
      <c r="AC36" s="34"/>
      <c r="AD36" s="32"/>
      <c r="AE36" s="4" t="str">
        <f>IF(AD36="","",(IF(#REF!=0,"",(#REF!*AD36*#REF!))))</f>
        <v/>
      </c>
      <c r="AF36" s="7" t="str">
        <f t="shared" si="21"/>
        <v/>
      </c>
      <c r="AG36" s="6">
        <f>SUM(AD$34:AD36)</f>
        <v>0</v>
      </c>
      <c r="AH36" s="6">
        <f>AB$4-AG36</f>
        <v>0</v>
      </c>
      <c r="AI36" s="7">
        <f t="shared" si="22"/>
        <v>0</v>
      </c>
      <c r="AJ36" s="4">
        <f t="shared" ref="AJ36:AJ45" si="25">AD36</f>
        <v>0</v>
      </c>
      <c r="AK36" s="157" t="str">
        <f t="shared" ref="AK36:AK45" si="26">IF(AI36=0,"",(AJ36/AI36))</f>
        <v/>
      </c>
      <c r="AL36" s="158"/>
      <c r="AM36" s="33"/>
      <c r="AN36" s="90"/>
      <c r="AO36" s="90"/>
      <c r="AP36" s="90"/>
      <c r="AQ36" s="141"/>
      <c r="AR36" s="179"/>
      <c r="AS36" s="179"/>
      <c r="AT36" s="180"/>
    </row>
    <row r="37" spans="2:46" ht="15" customHeight="1" x14ac:dyDescent="0.3">
      <c r="B37" s="9"/>
      <c r="C37" s="11"/>
      <c r="D37" s="58"/>
      <c r="E37" s="58"/>
      <c r="F37" s="58"/>
      <c r="G37" s="10"/>
      <c r="H37" s="4"/>
      <c r="I37" s="7" t="str">
        <f t="shared" ref="I37:I39" si="27">IF(G37="","",(SUM(E37+F37+Q37)))</f>
        <v/>
      </c>
      <c r="J37" s="6">
        <f>SUM(G$34:G37)</f>
        <v>0</v>
      </c>
      <c r="K37" s="6">
        <f t="shared" ref="K37:K39" si="28">E$4-J37</f>
        <v>350</v>
      </c>
      <c r="L37" s="7">
        <f t="shared" ref="L37:L39" si="29">IF(G37="",0,T$34*(I37-F37-Q37))</f>
        <v>0</v>
      </c>
      <c r="M37" s="4">
        <f t="shared" ref="M37:M39" si="30">G37</f>
        <v>0</v>
      </c>
      <c r="N37" s="157" t="str">
        <f t="shared" ref="N37:N39" si="31">IF(L37=0,"",(M37/L37))</f>
        <v/>
      </c>
      <c r="O37" s="158"/>
      <c r="P37" s="33"/>
      <c r="Q37" s="58"/>
      <c r="R37" s="58"/>
      <c r="S37" s="58"/>
      <c r="T37" s="141"/>
      <c r="U37" s="179"/>
      <c r="V37" s="179"/>
      <c r="W37" s="180"/>
      <c r="Y37" s="9"/>
      <c r="Z37" s="11"/>
      <c r="AA37" s="90"/>
      <c r="AB37" s="90"/>
      <c r="AC37" s="90"/>
      <c r="AD37" s="10"/>
      <c r="AE37" s="4"/>
      <c r="AF37" s="7" t="str">
        <f t="shared" ref="AF37:AF39" si="32">IF(AD37="","",(SUM(AB37+AC37+AN37)))</f>
        <v/>
      </c>
      <c r="AG37" s="6">
        <f>SUM(AD$34:AD37)</f>
        <v>0</v>
      </c>
      <c r="AH37" s="6">
        <f t="shared" ref="AH37:AH40" si="33">AB$4-AG37</f>
        <v>0</v>
      </c>
      <c r="AI37" s="7">
        <f t="shared" si="22"/>
        <v>0</v>
      </c>
      <c r="AJ37" s="4">
        <f t="shared" si="25"/>
        <v>0</v>
      </c>
      <c r="AK37" s="157" t="str">
        <f t="shared" si="26"/>
        <v/>
      </c>
      <c r="AL37" s="158"/>
      <c r="AM37" s="33"/>
      <c r="AN37" s="90"/>
      <c r="AO37" s="90"/>
      <c r="AP37" s="90"/>
      <c r="AQ37" s="141"/>
      <c r="AR37" s="179"/>
      <c r="AS37" s="179"/>
      <c r="AT37" s="180"/>
    </row>
    <row r="38" spans="2:46" ht="15" customHeight="1" x14ac:dyDescent="0.3">
      <c r="B38" s="9"/>
      <c r="C38" s="11"/>
      <c r="D38" s="58"/>
      <c r="E38" s="58"/>
      <c r="F38" s="58"/>
      <c r="G38" s="10"/>
      <c r="H38" s="4"/>
      <c r="I38" s="7" t="str">
        <f t="shared" si="27"/>
        <v/>
      </c>
      <c r="J38" s="6">
        <f>SUM(G$34:G38)</f>
        <v>0</v>
      </c>
      <c r="K38" s="6">
        <f t="shared" si="28"/>
        <v>350</v>
      </c>
      <c r="L38" s="7">
        <f t="shared" si="29"/>
        <v>0</v>
      </c>
      <c r="M38" s="4">
        <f t="shared" si="30"/>
        <v>0</v>
      </c>
      <c r="N38" s="157" t="str">
        <f t="shared" si="31"/>
        <v/>
      </c>
      <c r="O38" s="158"/>
      <c r="P38" s="33"/>
      <c r="Q38" s="58"/>
      <c r="R38" s="58"/>
      <c r="S38" s="58"/>
      <c r="T38" s="141"/>
      <c r="U38" s="179"/>
      <c r="V38" s="179"/>
      <c r="W38" s="180"/>
      <c r="Y38" s="9"/>
      <c r="Z38" s="11"/>
      <c r="AA38" s="90"/>
      <c r="AB38" s="90"/>
      <c r="AC38" s="90"/>
      <c r="AD38" s="10"/>
      <c r="AE38" s="4"/>
      <c r="AF38" s="7" t="str">
        <f t="shared" si="32"/>
        <v/>
      </c>
      <c r="AG38" s="6">
        <f>SUM(AD$34:AD38)</f>
        <v>0</v>
      </c>
      <c r="AH38" s="6">
        <f t="shared" si="33"/>
        <v>0</v>
      </c>
      <c r="AI38" s="7">
        <f t="shared" si="22"/>
        <v>0</v>
      </c>
      <c r="AJ38" s="4">
        <f t="shared" si="25"/>
        <v>0</v>
      </c>
      <c r="AK38" s="157" t="str">
        <f t="shared" si="26"/>
        <v/>
      </c>
      <c r="AL38" s="158"/>
      <c r="AM38" s="33"/>
      <c r="AN38" s="90"/>
      <c r="AO38" s="90"/>
      <c r="AP38" s="90"/>
      <c r="AQ38" s="141"/>
      <c r="AR38" s="179"/>
      <c r="AS38" s="179"/>
      <c r="AT38" s="180"/>
    </row>
    <row r="39" spans="2:46" ht="15" customHeight="1" x14ac:dyDescent="0.3">
      <c r="B39" s="9"/>
      <c r="C39" s="11"/>
      <c r="D39" s="58"/>
      <c r="E39" s="58"/>
      <c r="F39" s="58"/>
      <c r="G39" s="10"/>
      <c r="H39" s="4"/>
      <c r="I39" s="7" t="str">
        <f t="shared" si="27"/>
        <v/>
      </c>
      <c r="J39" s="6">
        <f>SUM(G$34:G39)</f>
        <v>0</v>
      </c>
      <c r="K39" s="6">
        <f t="shared" si="28"/>
        <v>350</v>
      </c>
      <c r="L39" s="7">
        <f t="shared" si="29"/>
        <v>0</v>
      </c>
      <c r="M39" s="4">
        <f t="shared" si="30"/>
        <v>0</v>
      </c>
      <c r="N39" s="157" t="str">
        <f t="shared" si="31"/>
        <v/>
      </c>
      <c r="O39" s="158"/>
      <c r="P39" s="33"/>
      <c r="Q39" s="58"/>
      <c r="R39" s="58"/>
      <c r="S39" s="58"/>
      <c r="T39" s="141"/>
      <c r="U39" s="179"/>
      <c r="V39" s="179"/>
      <c r="W39" s="180"/>
      <c r="Y39" s="9"/>
      <c r="Z39" s="11"/>
      <c r="AA39" s="90"/>
      <c r="AB39" s="90"/>
      <c r="AC39" s="90"/>
      <c r="AD39" s="10"/>
      <c r="AE39" s="4"/>
      <c r="AF39" s="7" t="str">
        <f t="shared" si="32"/>
        <v/>
      </c>
      <c r="AG39" s="6">
        <f>SUM(AD$34:AD39)</f>
        <v>0</v>
      </c>
      <c r="AH39" s="6">
        <f t="shared" si="33"/>
        <v>0</v>
      </c>
      <c r="AI39" s="7">
        <f t="shared" si="22"/>
        <v>0</v>
      </c>
      <c r="AJ39" s="4">
        <f t="shared" si="25"/>
        <v>0</v>
      </c>
      <c r="AK39" s="157" t="str">
        <f t="shared" si="26"/>
        <v/>
      </c>
      <c r="AL39" s="158"/>
      <c r="AM39" s="33"/>
      <c r="AN39" s="90"/>
      <c r="AO39" s="90"/>
      <c r="AP39" s="90"/>
      <c r="AQ39" s="141"/>
      <c r="AR39" s="179"/>
      <c r="AS39" s="179"/>
      <c r="AT39" s="180"/>
    </row>
    <row r="40" spans="2:46" ht="15" customHeight="1" x14ac:dyDescent="0.3">
      <c r="B40" s="9"/>
      <c r="C40" s="11"/>
      <c r="D40" s="58"/>
      <c r="E40" s="58"/>
      <c r="F40" s="58"/>
      <c r="G40" s="10"/>
      <c r="H40" s="4"/>
      <c r="I40" s="7" t="str">
        <f t="shared" ref="I40" si="34">IF(G40="","",(SUM(E40+F40+Q40)))</f>
        <v/>
      </c>
      <c r="J40" s="6">
        <f>SUM(G$34:G40)</f>
        <v>0</v>
      </c>
      <c r="K40" s="6">
        <f t="shared" ref="K40" si="35">E$4-J40</f>
        <v>350</v>
      </c>
      <c r="L40" s="7">
        <f t="shared" ref="L40" si="36">IF(G40="",0,T$34*(I40-F40-Q40))</f>
        <v>0</v>
      </c>
      <c r="M40" s="4">
        <f t="shared" ref="M40" si="37">G40</f>
        <v>0</v>
      </c>
      <c r="N40" s="157" t="str">
        <f t="shared" ref="N40" si="38">IF(L40=0,"",(M40/L40))</f>
        <v/>
      </c>
      <c r="O40" s="158"/>
      <c r="P40" s="33"/>
      <c r="Q40" s="58"/>
      <c r="R40" s="58"/>
      <c r="S40" s="58"/>
      <c r="T40" s="141"/>
      <c r="U40" s="179"/>
      <c r="V40" s="179"/>
      <c r="W40" s="180"/>
      <c r="Y40" s="9"/>
      <c r="Z40" s="11"/>
      <c r="AA40" s="90"/>
      <c r="AB40" s="90"/>
      <c r="AC40" s="90"/>
      <c r="AD40" s="10"/>
      <c r="AE40" s="4"/>
      <c r="AF40" s="7" t="str">
        <f t="shared" ref="AF40" si="39">IF(AD40="","",(SUM(AB40+AC40+AN40)))</f>
        <v/>
      </c>
      <c r="AG40" s="6">
        <f>SUM(AD$34:AD40)</f>
        <v>0</v>
      </c>
      <c r="AH40" s="6">
        <f t="shared" si="33"/>
        <v>0</v>
      </c>
      <c r="AI40" s="7">
        <f t="shared" si="22"/>
        <v>0</v>
      </c>
      <c r="AJ40" s="4">
        <f t="shared" si="25"/>
        <v>0</v>
      </c>
      <c r="AK40" s="157" t="str">
        <f t="shared" si="26"/>
        <v/>
      </c>
      <c r="AL40" s="158"/>
      <c r="AM40" s="33"/>
      <c r="AN40" s="90"/>
      <c r="AO40" s="90"/>
      <c r="AP40" s="90"/>
      <c r="AQ40" s="141"/>
      <c r="AR40" s="179"/>
      <c r="AS40" s="179"/>
      <c r="AT40" s="180"/>
    </row>
    <row r="41" spans="2:46" ht="15" customHeight="1" x14ac:dyDescent="0.3">
      <c r="B41" s="9"/>
      <c r="C41" s="11"/>
      <c r="D41" s="8"/>
      <c r="E41" s="8"/>
      <c r="F41" s="8"/>
      <c r="G41" s="10"/>
      <c r="H41" s="4" t="str">
        <f>IF(G41="","",(IF(#REF!=0,"",(#REF!*G41*#REF!))))</f>
        <v/>
      </c>
      <c r="I41" s="7" t="str">
        <f t="shared" si="19"/>
        <v/>
      </c>
      <c r="J41" s="6">
        <f>SUM(G$34:G41)</f>
        <v>0</v>
      </c>
      <c r="K41" s="6">
        <f>E$4-J41</f>
        <v>350</v>
      </c>
      <c r="L41" s="7">
        <f t="shared" si="20"/>
        <v>0</v>
      </c>
      <c r="M41" s="4">
        <f t="shared" si="23"/>
        <v>0</v>
      </c>
      <c r="N41" s="157" t="str">
        <f t="shared" si="24"/>
        <v/>
      </c>
      <c r="O41" s="158"/>
      <c r="P41" s="33"/>
      <c r="Q41" s="8"/>
      <c r="R41" s="8"/>
      <c r="S41" s="8"/>
      <c r="T41" s="141"/>
      <c r="U41" s="179"/>
      <c r="V41" s="179"/>
      <c r="W41" s="180"/>
      <c r="Y41" s="9"/>
      <c r="Z41" s="11"/>
      <c r="AA41" s="90"/>
      <c r="AB41" s="90"/>
      <c r="AC41" s="90"/>
      <c r="AD41" s="10"/>
      <c r="AE41" s="4" t="str">
        <f>IF(AD41="","",(IF(#REF!=0,"",(#REF!*AD41*#REF!))))</f>
        <v/>
      </c>
      <c r="AF41" s="7" t="str">
        <f t="shared" ref="AF41:AF45" si="40">IF(AD41="","",(SUM(AB41+AC41+AN41)))</f>
        <v/>
      </c>
      <c r="AG41" s="6">
        <f>SUM(AD$34:AD41)</f>
        <v>0</v>
      </c>
      <c r="AH41" s="6">
        <f>AB$4-AG41</f>
        <v>0</v>
      </c>
      <c r="AI41" s="7">
        <f t="shared" si="22"/>
        <v>0</v>
      </c>
      <c r="AJ41" s="4">
        <f t="shared" si="25"/>
        <v>0</v>
      </c>
      <c r="AK41" s="157" t="str">
        <f t="shared" si="26"/>
        <v/>
      </c>
      <c r="AL41" s="158"/>
      <c r="AM41" s="33"/>
      <c r="AN41" s="90"/>
      <c r="AO41" s="90"/>
      <c r="AP41" s="90"/>
      <c r="AQ41" s="141"/>
      <c r="AR41" s="179"/>
      <c r="AS41" s="179"/>
      <c r="AT41" s="180"/>
    </row>
    <row r="42" spans="2:46" ht="15" customHeight="1" x14ac:dyDescent="0.3">
      <c r="B42" s="9"/>
      <c r="C42" s="11"/>
      <c r="D42" s="8"/>
      <c r="E42" s="8"/>
      <c r="F42" s="8"/>
      <c r="G42" s="10"/>
      <c r="H42" s="4" t="str">
        <f>IF(G42="","",(IF(#REF!=0,"",(#REF!*G42*#REF!))))</f>
        <v/>
      </c>
      <c r="I42" s="7" t="str">
        <f t="shared" si="19"/>
        <v/>
      </c>
      <c r="J42" s="6">
        <f>SUM(G$34:G42)</f>
        <v>0</v>
      </c>
      <c r="K42" s="6">
        <f t="shared" ref="K42:K46" si="41">E$4-J42</f>
        <v>350</v>
      </c>
      <c r="L42" s="7">
        <f t="shared" si="20"/>
        <v>0</v>
      </c>
      <c r="M42" s="4">
        <f t="shared" si="23"/>
        <v>0</v>
      </c>
      <c r="N42" s="157" t="str">
        <f t="shared" si="24"/>
        <v/>
      </c>
      <c r="O42" s="158"/>
      <c r="P42" s="33"/>
      <c r="Q42" s="8"/>
      <c r="R42" s="8"/>
      <c r="S42" s="8"/>
      <c r="T42" s="141"/>
      <c r="U42" s="179"/>
      <c r="V42" s="179"/>
      <c r="W42" s="180"/>
      <c r="Y42" s="9"/>
      <c r="Z42" s="11"/>
      <c r="AA42" s="90"/>
      <c r="AB42" s="90"/>
      <c r="AC42" s="90"/>
      <c r="AD42" s="10"/>
      <c r="AE42" s="4" t="str">
        <f>IF(AD42="","",(IF(#REF!=0,"",(#REF!*AD42*#REF!))))</f>
        <v/>
      </c>
      <c r="AF42" s="7" t="str">
        <f t="shared" si="40"/>
        <v/>
      </c>
      <c r="AG42" s="6">
        <f>SUM(AD$34:AD42)</f>
        <v>0</v>
      </c>
      <c r="AH42" s="6">
        <f t="shared" ref="AH42:AH46" si="42">AB$4-AG42</f>
        <v>0</v>
      </c>
      <c r="AI42" s="7">
        <f t="shared" si="22"/>
        <v>0</v>
      </c>
      <c r="AJ42" s="4">
        <f t="shared" si="25"/>
        <v>0</v>
      </c>
      <c r="AK42" s="157" t="str">
        <f t="shared" si="26"/>
        <v/>
      </c>
      <c r="AL42" s="158"/>
      <c r="AM42" s="33"/>
      <c r="AN42" s="90"/>
      <c r="AO42" s="90"/>
      <c r="AP42" s="90"/>
      <c r="AQ42" s="141"/>
      <c r="AR42" s="179"/>
      <c r="AS42" s="179"/>
      <c r="AT42" s="180"/>
    </row>
    <row r="43" spans="2:46" ht="15" customHeight="1" x14ac:dyDescent="0.3">
      <c r="B43" s="9"/>
      <c r="C43" s="11"/>
      <c r="D43" s="8"/>
      <c r="E43" s="8"/>
      <c r="F43" s="8"/>
      <c r="G43" s="10"/>
      <c r="H43" s="4" t="str">
        <f>IF(G43="","",(IF(#REF!=0,"",(#REF!*G43*#REF!))))</f>
        <v/>
      </c>
      <c r="I43" s="7" t="str">
        <f t="shared" si="19"/>
        <v/>
      </c>
      <c r="J43" s="6">
        <f>SUM(G$34:G43)</f>
        <v>0</v>
      </c>
      <c r="K43" s="6">
        <f t="shared" si="41"/>
        <v>350</v>
      </c>
      <c r="L43" s="7">
        <f t="shared" si="20"/>
        <v>0</v>
      </c>
      <c r="M43" s="4">
        <f t="shared" si="23"/>
        <v>0</v>
      </c>
      <c r="N43" s="157" t="str">
        <f t="shared" si="24"/>
        <v/>
      </c>
      <c r="O43" s="158"/>
      <c r="P43" s="33"/>
      <c r="Q43" s="8"/>
      <c r="R43" s="8"/>
      <c r="S43" s="8"/>
      <c r="T43" s="141"/>
      <c r="U43" s="179"/>
      <c r="V43" s="179"/>
      <c r="W43" s="180"/>
      <c r="Y43" s="9"/>
      <c r="Z43" s="11"/>
      <c r="AA43" s="90"/>
      <c r="AB43" s="90"/>
      <c r="AC43" s="90"/>
      <c r="AD43" s="10"/>
      <c r="AE43" s="4" t="str">
        <f>IF(AD43="","",(IF(#REF!=0,"",(#REF!*AD43*#REF!))))</f>
        <v/>
      </c>
      <c r="AF43" s="7" t="str">
        <f t="shared" si="40"/>
        <v/>
      </c>
      <c r="AG43" s="6">
        <f>SUM(AD$34:AD43)</f>
        <v>0</v>
      </c>
      <c r="AH43" s="6">
        <f t="shared" si="42"/>
        <v>0</v>
      </c>
      <c r="AI43" s="7">
        <f t="shared" si="22"/>
        <v>0</v>
      </c>
      <c r="AJ43" s="4">
        <f t="shared" si="25"/>
        <v>0</v>
      </c>
      <c r="AK43" s="157" t="str">
        <f t="shared" si="26"/>
        <v/>
      </c>
      <c r="AL43" s="158"/>
      <c r="AM43" s="33"/>
      <c r="AN43" s="90"/>
      <c r="AO43" s="90"/>
      <c r="AP43" s="90"/>
      <c r="AQ43" s="141"/>
      <c r="AR43" s="179"/>
      <c r="AS43" s="179"/>
      <c r="AT43" s="180"/>
    </row>
    <row r="44" spans="2:46" ht="15" customHeight="1" x14ac:dyDescent="0.3">
      <c r="B44" s="29"/>
      <c r="C44" s="37"/>
      <c r="D44" s="30"/>
      <c r="E44" s="30"/>
      <c r="F44" s="30"/>
      <c r="G44" s="32"/>
      <c r="H44" s="4" t="str">
        <f>IF(G44="","",(IF(#REF!=0,"",(#REF!*G44*#REF!))))</f>
        <v/>
      </c>
      <c r="I44" s="7" t="str">
        <f t="shared" si="19"/>
        <v/>
      </c>
      <c r="J44" s="6">
        <f>SUM(G$34:G44)</f>
        <v>0</v>
      </c>
      <c r="K44" s="6">
        <f t="shared" si="41"/>
        <v>350</v>
      </c>
      <c r="L44" s="7">
        <f t="shared" si="20"/>
        <v>0</v>
      </c>
      <c r="M44" s="4">
        <f t="shared" si="23"/>
        <v>0</v>
      </c>
      <c r="N44" s="157" t="str">
        <f t="shared" si="24"/>
        <v/>
      </c>
      <c r="O44" s="158"/>
      <c r="P44" s="33"/>
      <c r="Q44" s="30"/>
      <c r="R44" s="30"/>
      <c r="S44" s="30"/>
      <c r="T44" s="141"/>
      <c r="U44" s="179"/>
      <c r="V44" s="179"/>
      <c r="W44" s="180"/>
      <c r="Y44" s="29"/>
      <c r="Z44" s="37"/>
      <c r="AA44" s="30"/>
      <c r="AB44" s="30"/>
      <c r="AC44" s="30"/>
      <c r="AD44" s="32"/>
      <c r="AE44" s="4" t="str">
        <f>IF(AD44="","",(IF(#REF!=0,"",(#REF!*AD44*#REF!))))</f>
        <v/>
      </c>
      <c r="AF44" s="7" t="str">
        <f t="shared" si="40"/>
        <v/>
      </c>
      <c r="AG44" s="6">
        <f>SUM(AD$34:AD44)</f>
        <v>0</v>
      </c>
      <c r="AH44" s="6">
        <f t="shared" si="42"/>
        <v>0</v>
      </c>
      <c r="AI44" s="7">
        <f t="shared" si="22"/>
        <v>0</v>
      </c>
      <c r="AJ44" s="4">
        <f t="shared" si="25"/>
        <v>0</v>
      </c>
      <c r="AK44" s="157" t="str">
        <f t="shared" si="26"/>
        <v/>
      </c>
      <c r="AL44" s="158"/>
      <c r="AM44" s="33"/>
      <c r="AN44" s="30"/>
      <c r="AO44" s="30"/>
      <c r="AP44" s="30"/>
      <c r="AQ44" s="141"/>
      <c r="AR44" s="179"/>
      <c r="AS44" s="179"/>
      <c r="AT44" s="180"/>
    </row>
    <row r="45" spans="2:46" ht="15" customHeight="1" x14ac:dyDescent="0.3">
      <c r="B45" s="29"/>
      <c r="C45" s="37"/>
      <c r="D45" s="30"/>
      <c r="E45" s="30"/>
      <c r="F45" s="30"/>
      <c r="G45" s="32"/>
      <c r="H45" s="4" t="str">
        <f>IF(G45="","",(IF(#REF!=0,"",(#REF!*G45*#REF!))))</f>
        <v/>
      </c>
      <c r="I45" s="7" t="str">
        <f t="shared" si="19"/>
        <v/>
      </c>
      <c r="J45" s="6">
        <f>SUM(G$34:G45)</f>
        <v>0</v>
      </c>
      <c r="K45" s="6">
        <f t="shared" si="41"/>
        <v>350</v>
      </c>
      <c r="L45" s="7">
        <f t="shared" si="20"/>
        <v>0</v>
      </c>
      <c r="M45" s="4">
        <f t="shared" si="23"/>
        <v>0</v>
      </c>
      <c r="N45" s="157" t="str">
        <f t="shared" si="24"/>
        <v/>
      </c>
      <c r="O45" s="158"/>
      <c r="P45" s="33"/>
      <c r="Q45" s="30"/>
      <c r="R45" s="30"/>
      <c r="S45" s="30"/>
      <c r="T45" s="141"/>
      <c r="U45" s="179"/>
      <c r="V45" s="179"/>
      <c r="W45" s="180"/>
      <c r="Y45" s="29"/>
      <c r="Z45" s="37"/>
      <c r="AA45" s="30"/>
      <c r="AB45" s="30"/>
      <c r="AC45" s="30"/>
      <c r="AD45" s="32"/>
      <c r="AE45" s="4" t="str">
        <f>IF(AD45="","",(IF(#REF!=0,"",(#REF!*AD45*#REF!))))</f>
        <v/>
      </c>
      <c r="AF45" s="7" t="str">
        <f t="shared" si="40"/>
        <v/>
      </c>
      <c r="AG45" s="6">
        <f>SUM(AD$34:AD45)</f>
        <v>0</v>
      </c>
      <c r="AH45" s="6">
        <f t="shared" si="42"/>
        <v>0</v>
      </c>
      <c r="AI45" s="7">
        <f t="shared" si="22"/>
        <v>0</v>
      </c>
      <c r="AJ45" s="4">
        <f t="shared" si="25"/>
        <v>0</v>
      </c>
      <c r="AK45" s="157" t="str">
        <f t="shared" si="26"/>
        <v/>
      </c>
      <c r="AL45" s="158"/>
      <c r="AM45" s="33"/>
      <c r="AN45" s="30"/>
      <c r="AO45" s="30"/>
      <c r="AP45" s="30"/>
      <c r="AQ45" s="141"/>
      <c r="AR45" s="179"/>
      <c r="AS45" s="179"/>
      <c r="AT45" s="180"/>
    </row>
    <row r="46" spans="2:46" ht="15" customHeight="1" x14ac:dyDescent="0.3">
      <c r="B46" s="162" t="s">
        <v>20</v>
      </c>
      <c r="C46" s="163"/>
      <c r="D46" s="53"/>
      <c r="E46" s="63">
        <f t="shared" ref="E46:F46" si="43">SUM(E35:E45)</f>
        <v>0</v>
      </c>
      <c r="F46" s="63">
        <f t="shared" si="43"/>
        <v>0</v>
      </c>
      <c r="G46" s="63">
        <f>SUM(G35:G45)</f>
        <v>0</v>
      </c>
      <c r="H46" s="84"/>
      <c r="I46" s="86">
        <f t="shared" ref="I46" si="44">IF(G46="","",(SUM(E46+F46+Q46)))</f>
        <v>0</v>
      </c>
      <c r="J46" s="85">
        <f>J45</f>
        <v>0</v>
      </c>
      <c r="K46" s="85">
        <f t="shared" si="41"/>
        <v>350</v>
      </c>
      <c r="L46" s="86">
        <f>SUM(L35:L45)</f>
        <v>0</v>
      </c>
      <c r="M46" s="84">
        <f>SUM(M35:M45)</f>
        <v>0</v>
      </c>
      <c r="N46" s="164" t="e">
        <f>SUM(M46/L46)</f>
        <v>#DIV/0!</v>
      </c>
      <c r="O46" s="165"/>
      <c r="P46" s="87"/>
      <c r="Q46" s="63">
        <f>SUM(Q35:Q45)</f>
        <v>0</v>
      </c>
      <c r="R46" s="63"/>
      <c r="S46" s="63">
        <f>SUM(S35:S45)</f>
        <v>0</v>
      </c>
      <c r="T46" s="166"/>
      <c r="U46" s="167"/>
      <c r="V46" s="167"/>
      <c r="W46" s="168"/>
      <c r="Y46" s="162" t="s">
        <v>20</v>
      </c>
      <c r="Z46" s="163"/>
      <c r="AA46" s="53"/>
      <c r="AB46" s="63">
        <f t="shared" ref="AB46:AC46" si="45">SUM(AB35:AB45)</f>
        <v>0</v>
      </c>
      <c r="AC46" s="63">
        <f t="shared" si="45"/>
        <v>0</v>
      </c>
      <c r="AD46" s="63">
        <f>SUM(AD35:AD45)</f>
        <v>0</v>
      </c>
      <c r="AE46" s="84"/>
      <c r="AF46" s="86">
        <f t="shared" ref="AF46" si="46">IF(AD46="","",(SUM(AB46+AC46+AN46)))</f>
        <v>0</v>
      </c>
      <c r="AG46" s="85">
        <f>AG45</f>
        <v>0</v>
      </c>
      <c r="AH46" s="85">
        <f t="shared" si="42"/>
        <v>0</v>
      </c>
      <c r="AI46" s="86">
        <f>SUM(AI35:AI45)</f>
        <v>0</v>
      </c>
      <c r="AJ46" s="84">
        <f>SUM(AJ35:AJ45)</f>
        <v>0</v>
      </c>
      <c r="AK46" s="164" t="e">
        <f>SUM(AJ46/AI46)</f>
        <v>#DIV/0!</v>
      </c>
      <c r="AL46" s="165"/>
      <c r="AM46" s="87"/>
      <c r="AN46" s="63">
        <f>SUM(AN35:AN45)</f>
        <v>0</v>
      </c>
      <c r="AO46" s="63"/>
      <c r="AP46" s="63">
        <f>SUM(AP35:AP45)</f>
        <v>0</v>
      </c>
      <c r="AQ46" s="166"/>
      <c r="AR46" s="167"/>
      <c r="AS46" s="167"/>
      <c r="AT46" s="168"/>
    </row>
    <row r="47" spans="2:46" s="12" customFormat="1" ht="15" thickBot="1" x14ac:dyDescent="0.35">
      <c r="B47" s="169" t="s">
        <v>39</v>
      </c>
      <c r="C47" s="170"/>
      <c r="D47" s="170"/>
      <c r="E47" s="170"/>
      <c r="F47" s="170"/>
      <c r="G47" s="171"/>
      <c r="H47" s="171"/>
      <c r="I47" s="171"/>
      <c r="J47" s="171"/>
      <c r="K47" s="171"/>
      <c r="L47" s="170"/>
      <c r="M47" s="170"/>
      <c r="N47" s="170"/>
      <c r="O47" s="170"/>
      <c r="P47" s="170"/>
      <c r="Q47" s="170"/>
      <c r="R47" s="170"/>
      <c r="S47" s="170"/>
      <c r="T47" s="171"/>
      <c r="U47" s="171"/>
      <c r="V47" s="171"/>
      <c r="W47" s="172"/>
      <c r="X47" s="100"/>
      <c r="Y47" s="169" t="s">
        <v>39</v>
      </c>
      <c r="Z47" s="170"/>
      <c r="AA47" s="170"/>
      <c r="AB47" s="170"/>
      <c r="AC47" s="170"/>
      <c r="AD47" s="171"/>
      <c r="AE47" s="171"/>
      <c r="AF47" s="171"/>
      <c r="AG47" s="171"/>
      <c r="AH47" s="171"/>
      <c r="AI47" s="170"/>
      <c r="AJ47" s="170"/>
      <c r="AK47" s="170"/>
      <c r="AL47" s="170"/>
      <c r="AM47" s="170"/>
      <c r="AN47" s="170"/>
      <c r="AO47" s="170"/>
      <c r="AP47" s="170"/>
      <c r="AQ47" s="171"/>
      <c r="AR47" s="171"/>
      <c r="AS47" s="171"/>
      <c r="AT47" s="172"/>
    </row>
    <row r="48" spans="2:46" ht="15" customHeight="1" x14ac:dyDescent="0.3">
      <c r="B48" s="173" t="s">
        <v>40</v>
      </c>
      <c r="C48" s="174"/>
      <c r="D48" s="174"/>
      <c r="E48" s="174"/>
      <c r="F48" s="175"/>
      <c r="G48" s="49"/>
      <c r="H48" s="47" t="str">
        <f>IF(G48="","",(IF(#REF!=0,"",(#REF!*G48*#REF!))))</f>
        <v/>
      </c>
      <c r="I48" s="48"/>
      <c r="J48" s="47"/>
      <c r="K48" s="47">
        <f>E$4</f>
        <v>350</v>
      </c>
      <c r="L48" s="176" t="s">
        <v>55</v>
      </c>
      <c r="M48" s="177"/>
      <c r="N48" s="176"/>
      <c r="O48" s="178"/>
      <c r="P48" s="70"/>
      <c r="Q48" s="70"/>
      <c r="R48" s="70"/>
      <c r="S48" s="71"/>
      <c r="T48" s="75"/>
      <c r="U48" s="74"/>
      <c r="V48" s="56">
        <f>SUM(F49:F59)</f>
        <v>0</v>
      </c>
      <c r="W48" s="57" t="e">
        <f>U48/V48</f>
        <v>#DIV/0!</v>
      </c>
      <c r="Y48" s="173" t="s">
        <v>40</v>
      </c>
      <c r="Z48" s="174"/>
      <c r="AA48" s="174"/>
      <c r="AB48" s="174"/>
      <c r="AC48" s="175"/>
      <c r="AD48" s="49"/>
      <c r="AE48" s="47" t="str">
        <f>IF(AD48="","",(IF(#REF!=0,"",(#REF!*AD48*#REF!))))</f>
        <v/>
      </c>
      <c r="AF48" s="48"/>
      <c r="AG48" s="47"/>
      <c r="AH48" s="47">
        <f>AB$4</f>
        <v>0</v>
      </c>
      <c r="AI48" s="176" t="s">
        <v>55</v>
      </c>
      <c r="AJ48" s="177"/>
      <c r="AK48" s="176"/>
      <c r="AL48" s="178"/>
      <c r="AM48" s="70"/>
      <c r="AN48" s="70"/>
      <c r="AO48" s="70"/>
      <c r="AP48" s="71"/>
      <c r="AQ48" s="75"/>
      <c r="AR48" s="74"/>
      <c r="AS48" s="56">
        <f>SUM(AC49:AC59)</f>
        <v>0</v>
      </c>
      <c r="AT48" s="57" t="e">
        <f>AR48/AS48</f>
        <v>#DIV/0!</v>
      </c>
    </row>
    <row r="49" spans="2:46" ht="15" customHeight="1" x14ac:dyDescent="0.3">
      <c r="B49" s="29"/>
      <c r="C49" s="37"/>
      <c r="D49" s="30"/>
      <c r="E49" s="30"/>
      <c r="F49" s="31"/>
      <c r="G49" s="32"/>
      <c r="H49" s="4" t="str">
        <f>IF(G49="","",(IF(#REF!=0,"",(#REF!*G49*#REF!))))</f>
        <v/>
      </c>
      <c r="I49" s="5" t="str">
        <f t="shared" ref="I49:I59" si="47">IF(G49="","",(SUM(E49+F49+Q49)))</f>
        <v/>
      </c>
      <c r="J49" s="6">
        <f>SUM(G$48:G49)</f>
        <v>0</v>
      </c>
      <c r="K49" s="6">
        <f>E$4-J49</f>
        <v>350</v>
      </c>
      <c r="L49" s="7">
        <f t="shared" ref="L49:L59" si="48">IF(G49="",0,T$34*(I49-F49-Q49))</f>
        <v>0</v>
      </c>
      <c r="M49" s="4">
        <f>G49</f>
        <v>0</v>
      </c>
      <c r="N49" s="157" t="str">
        <f>IF(L49=0,"",(M49/L49))</f>
        <v/>
      </c>
      <c r="O49" s="158"/>
      <c r="P49" s="33"/>
      <c r="Q49" s="30"/>
      <c r="R49" s="30"/>
      <c r="S49" s="30"/>
      <c r="T49" s="159"/>
      <c r="U49" s="160"/>
      <c r="V49" s="160"/>
      <c r="W49" s="161"/>
      <c r="Y49" s="29"/>
      <c r="Z49" s="37"/>
      <c r="AA49" s="30"/>
      <c r="AB49" s="30"/>
      <c r="AC49" s="31"/>
      <c r="AD49" s="32"/>
      <c r="AE49" s="4" t="str">
        <f>IF(AD49="","",(IF(#REF!=0,"",(#REF!*AD49*#REF!))))</f>
        <v/>
      </c>
      <c r="AF49" s="5" t="str">
        <f t="shared" ref="AF49:AF50" si="49">IF(AD49="","",(SUM(AB49+AC49+AN49)))</f>
        <v/>
      </c>
      <c r="AG49" s="6">
        <f>SUM(AD$48:AD49)</f>
        <v>0</v>
      </c>
      <c r="AH49" s="6">
        <f>AB$4-AG49</f>
        <v>0</v>
      </c>
      <c r="AI49" s="7">
        <f t="shared" ref="AI49:AI59" si="50">IF(AD49="",0,AQ$34*(AF49-AC49-AN49))</f>
        <v>0</v>
      </c>
      <c r="AJ49" s="4">
        <f>AD49</f>
        <v>0</v>
      </c>
      <c r="AK49" s="157" t="str">
        <f>IF(AI49=0,"",(AJ49/AI49))</f>
        <v/>
      </c>
      <c r="AL49" s="158"/>
      <c r="AM49" s="33"/>
      <c r="AN49" s="30"/>
      <c r="AO49" s="30"/>
      <c r="AP49" s="30"/>
      <c r="AQ49" s="159"/>
      <c r="AR49" s="160"/>
      <c r="AS49" s="160"/>
      <c r="AT49" s="161"/>
    </row>
    <row r="50" spans="2:46" ht="15" customHeight="1" x14ac:dyDescent="0.3">
      <c r="B50" s="29"/>
      <c r="C50" s="37"/>
      <c r="D50" s="30"/>
      <c r="E50" s="30"/>
      <c r="F50" s="34"/>
      <c r="G50" s="32"/>
      <c r="H50" s="4" t="str">
        <f>IF(G50="","",(IF(#REF!=0,"",(#REF!*G50*#REF!))))</f>
        <v/>
      </c>
      <c r="I50" s="5" t="str">
        <f t="shared" si="47"/>
        <v/>
      </c>
      <c r="J50" s="6">
        <f>SUM(G$48:G50)</f>
        <v>0</v>
      </c>
      <c r="K50" s="6">
        <f>E$4-J50</f>
        <v>350</v>
      </c>
      <c r="L50" s="7">
        <f t="shared" si="48"/>
        <v>0</v>
      </c>
      <c r="M50" s="4">
        <f t="shared" ref="M50:M59" si="51">G50</f>
        <v>0</v>
      </c>
      <c r="N50" s="157" t="str">
        <f t="shared" ref="N50:N59" si="52">IF(L50=0,"",(M50/L50))</f>
        <v/>
      </c>
      <c r="O50" s="158"/>
      <c r="P50" s="33"/>
      <c r="Q50" s="30"/>
      <c r="R50" s="30"/>
      <c r="S50" s="30"/>
      <c r="T50" s="159"/>
      <c r="U50" s="160"/>
      <c r="V50" s="160"/>
      <c r="W50" s="161"/>
      <c r="Y50" s="29"/>
      <c r="Z50" s="37"/>
      <c r="AA50" s="30"/>
      <c r="AB50" s="30"/>
      <c r="AC50" s="34"/>
      <c r="AD50" s="32"/>
      <c r="AE50" s="4" t="str">
        <f>IF(AD50="","",(IF(#REF!=0,"",(#REF!*AD50*#REF!))))</f>
        <v/>
      </c>
      <c r="AF50" s="5" t="str">
        <f t="shared" si="49"/>
        <v/>
      </c>
      <c r="AG50" s="6">
        <f>SUM(AD$48:AD50)</f>
        <v>0</v>
      </c>
      <c r="AH50" s="6">
        <f>AB$4-AG50</f>
        <v>0</v>
      </c>
      <c r="AI50" s="7">
        <f t="shared" si="50"/>
        <v>0</v>
      </c>
      <c r="AJ50" s="4">
        <f t="shared" ref="AJ50:AJ59" si="53">AD50</f>
        <v>0</v>
      </c>
      <c r="AK50" s="157" t="str">
        <f t="shared" ref="AK50:AK59" si="54">IF(AI50=0,"",(AJ50/AI50))</f>
        <v/>
      </c>
      <c r="AL50" s="158"/>
      <c r="AM50" s="33"/>
      <c r="AN50" s="30"/>
      <c r="AO50" s="30"/>
      <c r="AP50" s="30"/>
      <c r="AQ50" s="159"/>
      <c r="AR50" s="160"/>
      <c r="AS50" s="160"/>
      <c r="AT50" s="161"/>
    </row>
    <row r="51" spans="2:46" ht="15" customHeight="1" x14ac:dyDescent="0.3">
      <c r="B51" s="29"/>
      <c r="C51" s="37"/>
      <c r="D51" s="30"/>
      <c r="E51" s="30"/>
      <c r="F51" s="30"/>
      <c r="G51" s="32"/>
      <c r="H51" s="4"/>
      <c r="I51" s="5" t="str">
        <f t="shared" ref="I51:I53" si="55">IF(G51="","",(SUM(E51+F51+Q51)))</f>
        <v/>
      </c>
      <c r="J51" s="6">
        <f>SUM(G$48:G51)</f>
        <v>0</v>
      </c>
      <c r="K51" s="6">
        <f t="shared" ref="K51:K53" si="56">E$4-J51</f>
        <v>350</v>
      </c>
      <c r="L51" s="7">
        <f t="shared" ref="L51:L53" si="57">IF(G51="",0,T$34*(I51-F51-Q51))</f>
        <v>0</v>
      </c>
      <c r="M51" s="4">
        <f t="shared" ref="M51:M53" si="58">G51</f>
        <v>0</v>
      </c>
      <c r="N51" s="157" t="str">
        <f t="shared" ref="N51:N53" si="59">IF(L51=0,"",(M51/L51))</f>
        <v/>
      </c>
      <c r="O51" s="158"/>
      <c r="P51" s="33"/>
      <c r="Q51" s="30"/>
      <c r="R51" s="30"/>
      <c r="S51" s="30"/>
      <c r="T51" s="159"/>
      <c r="U51" s="160"/>
      <c r="V51" s="160"/>
      <c r="W51" s="161"/>
      <c r="Y51" s="29"/>
      <c r="Z51" s="37"/>
      <c r="AA51" s="30"/>
      <c r="AB51" s="30"/>
      <c r="AC51" s="30"/>
      <c r="AD51" s="32"/>
      <c r="AE51" s="4"/>
      <c r="AF51" s="5" t="str">
        <f t="shared" ref="AF51:AF53" si="60">IF(AD51="","",(SUM(AB51+AC51+AN51)))</f>
        <v/>
      </c>
      <c r="AG51" s="6">
        <f>SUM(AD$48:AD51)</f>
        <v>0</v>
      </c>
      <c r="AH51" s="6">
        <f t="shared" ref="AH51:AH53" si="61">AB$4-AG51</f>
        <v>0</v>
      </c>
      <c r="AI51" s="7">
        <f t="shared" si="50"/>
        <v>0</v>
      </c>
      <c r="AJ51" s="4">
        <f t="shared" si="53"/>
        <v>0</v>
      </c>
      <c r="AK51" s="157" t="str">
        <f t="shared" si="54"/>
        <v/>
      </c>
      <c r="AL51" s="158"/>
      <c r="AM51" s="33"/>
      <c r="AN51" s="30"/>
      <c r="AO51" s="30"/>
      <c r="AP51" s="30"/>
      <c r="AQ51" s="159"/>
      <c r="AR51" s="160"/>
      <c r="AS51" s="160"/>
      <c r="AT51" s="161"/>
    </row>
    <row r="52" spans="2:46" ht="15" customHeight="1" x14ac:dyDescent="0.3">
      <c r="B52" s="29"/>
      <c r="C52" s="37"/>
      <c r="D52" s="30"/>
      <c r="E52" s="30"/>
      <c r="F52" s="30"/>
      <c r="G52" s="32"/>
      <c r="H52" s="4"/>
      <c r="I52" s="5" t="str">
        <f t="shared" si="55"/>
        <v/>
      </c>
      <c r="J52" s="6">
        <f>SUM(G$48:G52)</f>
        <v>0</v>
      </c>
      <c r="K52" s="6">
        <f t="shared" si="56"/>
        <v>350</v>
      </c>
      <c r="L52" s="7">
        <f t="shared" si="57"/>
        <v>0</v>
      </c>
      <c r="M52" s="4">
        <f t="shared" si="58"/>
        <v>0</v>
      </c>
      <c r="N52" s="157" t="str">
        <f t="shared" si="59"/>
        <v/>
      </c>
      <c r="O52" s="158"/>
      <c r="P52" s="33"/>
      <c r="Q52" s="30"/>
      <c r="R52" s="30"/>
      <c r="S52" s="30"/>
      <c r="T52" s="159"/>
      <c r="U52" s="160"/>
      <c r="V52" s="160"/>
      <c r="W52" s="161"/>
      <c r="Y52" s="29"/>
      <c r="Z52" s="37"/>
      <c r="AA52" s="30"/>
      <c r="AB52" s="30"/>
      <c r="AC52" s="30"/>
      <c r="AD52" s="32"/>
      <c r="AE52" s="4"/>
      <c r="AF52" s="5" t="str">
        <f t="shared" si="60"/>
        <v/>
      </c>
      <c r="AG52" s="6">
        <f>SUM(AD$48:AD52)</f>
        <v>0</v>
      </c>
      <c r="AH52" s="6">
        <f t="shared" si="61"/>
        <v>0</v>
      </c>
      <c r="AI52" s="7">
        <f t="shared" si="50"/>
        <v>0</v>
      </c>
      <c r="AJ52" s="4">
        <f t="shared" si="53"/>
        <v>0</v>
      </c>
      <c r="AK52" s="157" t="str">
        <f t="shared" si="54"/>
        <v/>
      </c>
      <c r="AL52" s="158"/>
      <c r="AM52" s="33"/>
      <c r="AN52" s="30"/>
      <c r="AO52" s="30"/>
      <c r="AP52" s="30"/>
      <c r="AQ52" s="159"/>
      <c r="AR52" s="160"/>
      <c r="AS52" s="160"/>
      <c r="AT52" s="161"/>
    </row>
    <row r="53" spans="2:46" ht="15" customHeight="1" x14ac:dyDescent="0.3">
      <c r="B53" s="29"/>
      <c r="C53" s="37"/>
      <c r="D53" s="30"/>
      <c r="E53" s="30"/>
      <c r="F53" s="30"/>
      <c r="G53" s="32"/>
      <c r="H53" s="4"/>
      <c r="I53" s="5" t="str">
        <f t="shared" si="55"/>
        <v/>
      </c>
      <c r="J53" s="6">
        <f>SUM(G$48:G53)</f>
        <v>0</v>
      </c>
      <c r="K53" s="6">
        <f t="shared" si="56"/>
        <v>350</v>
      </c>
      <c r="L53" s="7">
        <f t="shared" si="57"/>
        <v>0</v>
      </c>
      <c r="M53" s="4">
        <f t="shared" si="58"/>
        <v>0</v>
      </c>
      <c r="N53" s="157" t="str">
        <f t="shared" si="59"/>
        <v/>
      </c>
      <c r="O53" s="158"/>
      <c r="P53" s="33"/>
      <c r="Q53" s="30"/>
      <c r="R53" s="30"/>
      <c r="S53" s="30"/>
      <c r="T53" s="159"/>
      <c r="U53" s="160"/>
      <c r="V53" s="160"/>
      <c r="W53" s="161"/>
      <c r="Y53" s="29"/>
      <c r="Z53" s="37"/>
      <c r="AA53" s="30"/>
      <c r="AB53" s="30"/>
      <c r="AC53" s="30"/>
      <c r="AD53" s="32"/>
      <c r="AE53" s="4"/>
      <c r="AF53" s="5" t="str">
        <f t="shared" si="60"/>
        <v/>
      </c>
      <c r="AG53" s="6">
        <f>SUM(AD$48:AD53)</f>
        <v>0</v>
      </c>
      <c r="AH53" s="6">
        <f t="shared" si="61"/>
        <v>0</v>
      </c>
      <c r="AI53" s="7">
        <f t="shared" si="50"/>
        <v>0</v>
      </c>
      <c r="AJ53" s="4">
        <f t="shared" si="53"/>
        <v>0</v>
      </c>
      <c r="AK53" s="157" t="str">
        <f t="shared" si="54"/>
        <v/>
      </c>
      <c r="AL53" s="158"/>
      <c r="AM53" s="33"/>
      <c r="AN53" s="30"/>
      <c r="AO53" s="30"/>
      <c r="AP53" s="30"/>
      <c r="AQ53" s="159"/>
      <c r="AR53" s="160"/>
      <c r="AS53" s="160"/>
      <c r="AT53" s="161"/>
    </row>
    <row r="54" spans="2:46" ht="15" customHeight="1" x14ac:dyDescent="0.3">
      <c r="B54" s="29"/>
      <c r="C54" s="37"/>
      <c r="D54" s="30"/>
      <c r="E54" s="30"/>
      <c r="F54" s="30"/>
      <c r="G54" s="32"/>
      <c r="H54" s="4" t="str">
        <f>IF(G54="","",(IF(#REF!=0,"",(#REF!*G54*#REF!))))</f>
        <v/>
      </c>
      <c r="I54" s="5" t="str">
        <f t="shared" si="47"/>
        <v/>
      </c>
      <c r="J54" s="6">
        <f>SUM(G$48:G54)</f>
        <v>0</v>
      </c>
      <c r="K54" s="6">
        <f>E$4-J54</f>
        <v>350</v>
      </c>
      <c r="L54" s="7">
        <f t="shared" si="48"/>
        <v>0</v>
      </c>
      <c r="M54" s="4">
        <f t="shared" si="51"/>
        <v>0</v>
      </c>
      <c r="N54" s="157" t="str">
        <f t="shared" si="52"/>
        <v/>
      </c>
      <c r="O54" s="158"/>
      <c r="P54" s="33"/>
      <c r="Q54" s="30"/>
      <c r="R54" s="30"/>
      <c r="S54" s="30"/>
      <c r="T54" s="159"/>
      <c r="U54" s="160"/>
      <c r="V54" s="160"/>
      <c r="W54" s="161"/>
      <c r="Y54" s="29"/>
      <c r="Z54" s="37"/>
      <c r="AA54" s="30"/>
      <c r="AB54" s="30"/>
      <c r="AC54" s="30"/>
      <c r="AD54" s="32"/>
      <c r="AE54" s="4" t="str">
        <f>IF(AD54="","",(IF(#REF!=0,"",(#REF!*AD54*#REF!))))</f>
        <v/>
      </c>
      <c r="AF54" s="5" t="str">
        <f t="shared" ref="AF54:AF59" si="62">IF(AD54="","",(SUM(AB54+AC54+AN54)))</f>
        <v/>
      </c>
      <c r="AG54" s="6">
        <f>SUM(AD$48:AD54)</f>
        <v>0</v>
      </c>
      <c r="AH54" s="6">
        <f>AB$4-AG54</f>
        <v>0</v>
      </c>
      <c r="AI54" s="7">
        <f t="shared" si="50"/>
        <v>0</v>
      </c>
      <c r="AJ54" s="4">
        <f t="shared" si="53"/>
        <v>0</v>
      </c>
      <c r="AK54" s="157" t="str">
        <f t="shared" si="54"/>
        <v/>
      </c>
      <c r="AL54" s="158"/>
      <c r="AM54" s="33"/>
      <c r="AN54" s="30"/>
      <c r="AO54" s="30"/>
      <c r="AP54" s="30"/>
      <c r="AQ54" s="159"/>
      <c r="AR54" s="160"/>
      <c r="AS54" s="160"/>
      <c r="AT54" s="161"/>
    </row>
    <row r="55" spans="2:46" ht="15" customHeight="1" x14ac:dyDescent="0.3">
      <c r="B55" s="29"/>
      <c r="C55" s="37"/>
      <c r="D55" s="30"/>
      <c r="E55" s="30"/>
      <c r="F55" s="30"/>
      <c r="G55" s="32"/>
      <c r="H55" s="4" t="str">
        <f>IF(G55="","",(IF(#REF!=0,"",(#REF!*G55*#REF!))))</f>
        <v/>
      </c>
      <c r="I55" s="5" t="str">
        <f t="shared" si="47"/>
        <v/>
      </c>
      <c r="J55" s="6">
        <f>SUM(G$48:G55)</f>
        <v>0</v>
      </c>
      <c r="K55" s="6">
        <f t="shared" ref="K55:K60" si="63">E$4-J55</f>
        <v>350</v>
      </c>
      <c r="L55" s="7">
        <f t="shared" si="48"/>
        <v>0</v>
      </c>
      <c r="M55" s="4">
        <f t="shared" si="51"/>
        <v>0</v>
      </c>
      <c r="N55" s="157" t="str">
        <f t="shared" si="52"/>
        <v/>
      </c>
      <c r="O55" s="158"/>
      <c r="P55" s="33"/>
      <c r="Q55" s="30"/>
      <c r="R55" s="30"/>
      <c r="S55" s="30"/>
      <c r="T55" s="159"/>
      <c r="U55" s="160"/>
      <c r="V55" s="160"/>
      <c r="W55" s="161"/>
      <c r="Y55" s="29"/>
      <c r="Z55" s="37"/>
      <c r="AA55" s="30"/>
      <c r="AB55" s="30"/>
      <c r="AC55" s="30"/>
      <c r="AD55" s="32"/>
      <c r="AE55" s="4" t="str">
        <f>IF(AD55="","",(IF(#REF!=0,"",(#REF!*AD55*#REF!))))</f>
        <v/>
      </c>
      <c r="AF55" s="5" t="str">
        <f t="shared" si="62"/>
        <v/>
      </c>
      <c r="AG55" s="6">
        <f>SUM(AD$48:AD55)</f>
        <v>0</v>
      </c>
      <c r="AH55" s="6">
        <f t="shared" ref="AH55:AH60" si="64">AB$4-AG55</f>
        <v>0</v>
      </c>
      <c r="AI55" s="7">
        <f t="shared" si="50"/>
        <v>0</v>
      </c>
      <c r="AJ55" s="4">
        <f t="shared" si="53"/>
        <v>0</v>
      </c>
      <c r="AK55" s="157" t="str">
        <f t="shared" si="54"/>
        <v/>
      </c>
      <c r="AL55" s="158"/>
      <c r="AM55" s="33"/>
      <c r="AN55" s="30"/>
      <c r="AO55" s="30"/>
      <c r="AP55" s="30"/>
      <c r="AQ55" s="159"/>
      <c r="AR55" s="160"/>
      <c r="AS55" s="160"/>
      <c r="AT55" s="161"/>
    </row>
    <row r="56" spans="2:46" ht="15" customHeight="1" x14ac:dyDescent="0.3">
      <c r="B56" s="29"/>
      <c r="C56" s="37"/>
      <c r="D56" s="30"/>
      <c r="E56" s="30"/>
      <c r="F56" s="30"/>
      <c r="G56" s="32"/>
      <c r="H56" s="4"/>
      <c r="I56" s="5" t="str">
        <f t="shared" si="47"/>
        <v/>
      </c>
      <c r="J56" s="6">
        <f>SUM(G$48:G56)</f>
        <v>0</v>
      </c>
      <c r="K56" s="6">
        <f t="shared" ref="K56" si="65">E$4-J56</f>
        <v>350</v>
      </c>
      <c r="L56" s="7">
        <f t="shared" ref="L56" si="66">IF(G56="",0,T$34*(I56-F56-Q56))</f>
        <v>0</v>
      </c>
      <c r="M56" s="4">
        <f t="shared" ref="M56" si="67">G56</f>
        <v>0</v>
      </c>
      <c r="N56" s="157" t="str">
        <f t="shared" ref="N56" si="68">IF(L56=0,"",(M56/L56))</f>
        <v/>
      </c>
      <c r="O56" s="158"/>
      <c r="P56" s="33"/>
      <c r="Q56" s="30"/>
      <c r="R56" s="30"/>
      <c r="S56" s="30"/>
      <c r="T56" s="159"/>
      <c r="U56" s="160"/>
      <c r="V56" s="160"/>
      <c r="W56" s="161"/>
      <c r="Y56" s="29"/>
      <c r="Z56" s="37"/>
      <c r="AA56" s="30"/>
      <c r="AB56" s="30"/>
      <c r="AC56" s="30"/>
      <c r="AD56" s="32"/>
      <c r="AE56" s="4"/>
      <c r="AF56" s="5" t="str">
        <f t="shared" si="62"/>
        <v/>
      </c>
      <c r="AG56" s="6">
        <f>SUM(AD$48:AD56)</f>
        <v>0</v>
      </c>
      <c r="AH56" s="6">
        <f t="shared" si="64"/>
        <v>0</v>
      </c>
      <c r="AI56" s="7">
        <f t="shared" si="50"/>
        <v>0</v>
      </c>
      <c r="AJ56" s="4">
        <f t="shared" si="53"/>
        <v>0</v>
      </c>
      <c r="AK56" s="157" t="str">
        <f t="shared" si="54"/>
        <v/>
      </c>
      <c r="AL56" s="158"/>
      <c r="AM56" s="33"/>
      <c r="AN56" s="30"/>
      <c r="AO56" s="30"/>
      <c r="AP56" s="30"/>
      <c r="AQ56" s="159"/>
      <c r="AR56" s="160"/>
      <c r="AS56" s="160"/>
      <c r="AT56" s="161"/>
    </row>
    <row r="57" spans="2:46" ht="15" customHeight="1" x14ac:dyDescent="0.3">
      <c r="B57" s="29"/>
      <c r="C57" s="37"/>
      <c r="D57" s="30"/>
      <c r="E57" s="30"/>
      <c r="F57" s="30"/>
      <c r="G57" s="32"/>
      <c r="H57" s="4" t="str">
        <f>IF(G57="","",(IF(#REF!=0,"",(#REF!*G57*#REF!))))</f>
        <v/>
      </c>
      <c r="I57" s="5" t="str">
        <f t="shared" si="47"/>
        <v/>
      </c>
      <c r="J57" s="6">
        <f>SUM(G$48:G57)</f>
        <v>0</v>
      </c>
      <c r="K57" s="6">
        <f t="shared" si="63"/>
        <v>350</v>
      </c>
      <c r="L57" s="7">
        <f t="shared" si="48"/>
        <v>0</v>
      </c>
      <c r="M57" s="4">
        <f t="shared" si="51"/>
        <v>0</v>
      </c>
      <c r="N57" s="157" t="str">
        <f t="shared" si="52"/>
        <v/>
      </c>
      <c r="O57" s="158"/>
      <c r="P57" s="33"/>
      <c r="Q57" s="30"/>
      <c r="R57" s="30"/>
      <c r="S57" s="30"/>
      <c r="T57" s="159"/>
      <c r="U57" s="160"/>
      <c r="V57" s="160"/>
      <c r="W57" s="161"/>
      <c r="Y57" s="29"/>
      <c r="Z57" s="37"/>
      <c r="AA57" s="30"/>
      <c r="AB57" s="30"/>
      <c r="AC57" s="30"/>
      <c r="AD57" s="32"/>
      <c r="AE57" s="4" t="str">
        <f>IF(AD57="","",(IF(#REF!=0,"",(#REF!*AD57*#REF!))))</f>
        <v/>
      </c>
      <c r="AF57" s="5" t="str">
        <f t="shared" si="62"/>
        <v/>
      </c>
      <c r="AG57" s="6">
        <f>SUM(AD$48:AD57)</f>
        <v>0</v>
      </c>
      <c r="AH57" s="6">
        <f t="shared" si="64"/>
        <v>0</v>
      </c>
      <c r="AI57" s="7">
        <f t="shared" si="50"/>
        <v>0</v>
      </c>
      <c r="AJ57" s="4">
        <f t="shared" si="53"/>
        <v>0</v>
      </c>
      <c r="AK57" s="157" t="str">
        <f t="shared" si="54"/>
        <v/>
      </c>
      <c r="AL57" s="158"/>
      <c r="AM57" s="33"/>
      <c r="AN57" s="30"/>
      <c r="AO57" s="30"/>
      <c r="AP57" s="30"/>
      <c r="AQ57" s="159"/>
      <c r="AR57" s="160"/>
      <c r="AS57" s="160"/>
      <c r="AT57" s="161"/>
    </row>
    <row r="58" spans="2:46" ht="15" customHeight="1" x14ac:dyDescent="0.3">
      <c r="B58" s="29"/>
      <c r="C58" s="37"/>
      <c r="D58" s="30"/>
      <c r="E58" s="30"/>
      <c r="F58" s="30"/>
      <c r="G58" s="32"/>
      <c r="H58" s="4" t="str">
        <f>IF(G58="","",(IF(#REF!=0,"",(#REF!*G58*#REF!))))</f>
        <v/>
      </c>
      <c r="I58" s="5" t="str">
        <f t="shared" si="47"/>
        <v/>
      </c>
      <c r="J58" s="6">
        <f>SUM(G$48:G58)</f>
        <v>0</v>
      </c>
      <c r="K58" s="6">
        <f t="shared" si="63"/>
        <v>350</v>
      </c>
      <c r="L58" s="7">
        <f t="shared" si="48"/>
        <v>0</v>
      </c>
      <c r="M58" s="4">
        <f t="shared" si="51"/>
        <v>0</v>
      </c>
      <c r="N58" s="157" t="str">
        <f t="shared" si="52"/>
        <v/>
      </c>
      <c r="O58" s="158"/>
      <c r="P58" s="33"/>
      <c r="Q58" s="30"/>
      <c r="R58" s="30"/>
      <c r="S58" s="30"/>
      <c r="T58" s="159"/>
      <c r="U58" s="160"/>
      <c r="V58" s="160"/>
      <c r="W58" s="161"/>
      <c r="Y58" s="29"/>
      <c r="Z58" s="37"/>
      <c r="AA58" s="30"/>
      <c r="AB58" s="30"/>
      <c r="AC58" s="30"/>
      <c r="AD58" s="32"/>
      <c r="AE58" s="4" t="str">
        <f>IF(AD58="","",(IF(#REF!=0,"",(#REF!*AD58*#REF!))))</f>
        <v/>
      </c>
      <c r="AF58" s="5" t="str">
        <f t="shared" si="62"/>
        <v/>
      </c>
      <c r="AG58" s="6">
        <f>SUM(AD$48:AD58)</f>
        <v>0</v>
      </c>
      <c r="AH58" s="6">
        <f t="shared" si="64"/>
        <v>0</v>
      </c>
      <c r="AI58" s="7">
        <f t="shared" si="50"/>
        <v>0</v>
      </c>
      <c r="AJ58" s="4">
        <f t="shared" si="53"/>
        <v>0</v>
      </c>
      <c r="AK58" s="157" t="str">
        <f t="shared" si="54"/>
        <v/>
      </c>
      <c r="AL58" s="158"/>
      <c r="AM58" s="33"/>
      <c r="AN58" s="30"/>
      <c r="AO58" s="30"/>
      <c r="AP58" s="30"/>
      <c r="AQ58" s="159"/>
      <c r="AR58" s="160"/>
      <c r="AS58" s="160"/>
      <c r="AT58" s="161"/>
    </row>
    <row r="59" spans="2:46" ht="15" customHeight="1" x14ac:dyDescent="0.3">
      <c r="B59" s="29"/>
      <c r="C59" s="37"/>
      <c r="D59" s="30"/>
      <c r="E59" s="30"/>
      <c r="F59" s="30"/>
      <c r="G59" s="32"/>
      <c r="H59" s="4" t="str">
        <f>IF(G59="","",(IF(#REF!=0,"",(#REF!*G59*#REF!))))</f>
        <v/>
      </c>
      <c r="I59" s="5" t="str">
        <f t="shared" si="47"/>
        <v/>
      </c>
      <c r="J59" s="6">
        <f>SUM(G$48:G59)</f>
        <v>0</v>
      </c>
      <c r="K59" s="6">
        <f t="shared" si="63"/>
        <v>350</v>
      </c>
      <c r="L59" s="7">
        <f t="shared" si="48"/>
        <v>0</v>
      </c>
      <c r="M59" s="4">
        <f t="shared" si="51"/>
        <v>0</v>
      </c>
      <c r="N59" s="157" t="str">
        <f t="shared" si="52"/>
        <v/>
      </c>
      <c r="O59" s="158"/>
      <c r="P59" s="33"/>
      <c r="Q59" s="30"/>
      <c r="R59" s="30"/>
      <c r="S59" s="30"/>
      <c r="T59" s="159"/>
      <c r="U59" s="160"/>
      <c r="V59" s="160"/>
      <c r="W59" s="161"/>
      <c r="Y59" s="29"/>
      <c r="Z59" s="37"/>
      <c r="AA59" s="30"/>
      <c r="AB59" s="30"/>
      <c r="AC59" s="30"/>
      <c r="AD59" s="32"/>
      <c r="AE59" s="4" t="str">
        <f>IF(AD59="","",(IF(#REF!=0,"",(#REF!*AD59*#REF!))))</f>
        <v/>
      </c>
      <c r="AF59" s="5" t="str">
        <f t="shared" si="62"/>
        <v/>
      </c>
      <c r="AG59" s="6">
        <f>SUM(AD$48:AD59)</f>
        <v>0</v>
      </c>
      <c r="AH59" s="6">
        <f t="shared" si="64"/>
        <v>0</v>
      </c>
      <c r="AI59" s="7">
        <f t="shared" si="50"/>
        <v>0</v>
      </c>
      <c r="AJ59" s="4">
        <f t="shared" si="53"/>
        <v>0</v>
      </c>
      <c r="AK59" s="157" t="str">
        <f t="shared" si="54"/>
        <v/>
      </c>
      <c r="AL59" s="158"/>
      <c r="AM59" s="33"/>
      <c r="AN59" s="30"/>
      <c r="AO59" s="30"/>
      <c r="AP59" s="30"/>
      <c r="AQ59" s="159"/>
      <c r="AR59" s="160"/>
      <c r="AS59" s="160"/>
      <c r="AT59" s="161"/>
    </row>
    <row r="60" spans="2:46" ht="15" customHeight="1" x14ac:dyDescent="0.3">
      <c r="B60" s="162" t="s">
        <v>20</v>
      </c>
      <c r="C60" s="163"/>
      <c r="D60" s="53"/>
      <c r="E60" s="63">
        <f>SUM(E49:E59)</f>
        <v>0</v>
      </c>
      <c r="F60" s="63">
        <f>SUM(F49:F59)</f>
        <v>0</v>
      </c>
      <c r="G60" s="63">
        <f>SUM(G49:G59)</f>
        <v>0</v>
      </c>
      <c r="H60" s="84" t="e">
        <f>IF(G60="","",(IF(#REF!=0,"",(#REF!*G60*#REF!))))</f>
        <v>#REF!</v>
      </c>
      <c r="I60" s="86">
        <f t="shared" ref="I60" si="69">IF(G60="","",(SUM(E60+F60+Q60)))</f>
        <v>0</v>
      </c>
      <c r="J60" s="85">
        <f>J59</f>
        <v>0</v>
      </c>
      <c r="K60" s="85">
        <f t="shared" si="63"/>
        <v>350</v>
      </c>
      <c r="L60" s="86">
        <f>SUM(L49:L59)</f>
        <v>0</v>
      </c>
      <c r="M60" s="84">
        <f>SUM(M49:M59)</f>
        <v>0</v>
      </c>
      <c r="N60" s="164" t="e">
        <f>SUM(M60/L60)</f>
        <v>#DIV/0!</v>
      </c>
      <c r="O60" s="165"/>
      <c r="P60" s="87"/>
      <c r="Q60" s="63">
        <f>SUM(Q49:Q59)</f>
        <v>0</v>
      </c>
      <c r="R60" s="63"/>
      <c r="S60" s="63">
        <f>SUM(S49:S59)</f>
        <v>0</v>
      </c>
      <c r="T60" s="166"/>
      <c r="U60" s="167"/>
      <c r="V60" s="167"/>
      <c r="W60" s="168"/>
      <c r="Y60" s="162" t="s">
        <v>20</v>
      </c>
      <c r="Z60" s="163"/>
      <c r="AA60" s="53"/>
      <c r="AB60" s="63">
        <f>SUM(AB49:AB59)</f>
        <v>0</v>
      </c>
      <c r="AC60" s="63">
        <f>SUM(AC49:AC59)</f>
        <v>0</v>
      </c>
      <c r="AD60" s="63">
        <f>SUM(AD49:AD59)</f>
        <v>0</v>
      </c>
      <c r="AE60" s="84" t="e">
        <f>IF(AD60="","",(IF(#REF!=0,"",(#REF!*AD60*#REF!))))</f>
        <v>#REF!</v>
      </c>
      <c r="AF60" s="86">
        <f t="shared" ref="AF60" si="70">IF(AD60="","",(SUM(AB60+AC60+AN60)))</f>
        <v>0</v>
      </c>
      <c r="AG60" s="85">
        <f>AG59</f>
        <v>0</v>
      </c>
      <c r="AH60" s="85">
        <f t="shared" si="64"/>
        <v>0</v>
      </c>
      <c r="AI60" s="86">
        <f>SUM(AI49:AI59)</f>
        <v>0</v>
      </c>
      <c r="AJ60" s="84">
        <f>SUM(AJ49:AJ59)</f>
        <v>0</v>
      </c>
      <c r="AK60" s="164" t="e">
        <f>SUM(AJ60/AI60)</f>
        <v>#DIV/0!</v>
      </c>
      <c r="AL60" s="165"/>
      <c r="AM60" s="87"/>
      <c r="AN60" s="63">
        <f>SUM(AN49:AN59)</f>
        <v>0</v>
      </c>
      <c r="AO60" s="63"/>
      <c r="AP60" s="63">
        <f>SUM(AP49:AP59)</f>
        <v>0</v>
      </c>
      <c r="AQ60" s="166"/>
      <c r="AR60" s="167"/>
      <c r="AS60" s="167"/>
      <c r="AT60" s="168"/>
    </row>
    <row r="61" spans="2:46" s="64" customFormat="1" ht="15" customHeight="1" thickBot="1" x14ac:dyDescent="0.35">
      <c r="B61" s="145" t="s">
        <v>42</v>
      </c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7"/>
      <c r="X61" s="100"/>
      <c r="Y61" s="145" t="s">
        <v>42</v>
      </c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7"/>
    </row>
    <row r="62" spans="2:46" s="12" customFormat="1" ht="15.75" customHeight="1" x14ac:dyDescent="0.3">
      <c r="B62" s="38"/>
      <c r="C62" s="39"/>
      <c r="D62" s="40"/>
      <c r="E62" s="40"/>
      <c r="F62" s="40"/>
      <c r="G62" s="41"/>
      <c r="H62" s="13"/>
      <c r="I62" s="14"/>
      <c r="J62" s="15"/>
      <c r="K62" s="15"/>
      <c r="L62" s="16"/>
      <c r="M62" s="148" t="s">
        <v>33</v>
      </c>
      <c r="N62" s="148"/>
      <c r="O62" s="148"/>
      <c r="P62" s="148"/>
      <c r="Q62" s="148"/>
      <c r="R62" s="148"/>
      <c r="S62" s="148"/>
      <c r="T62" s="148"/>
      <c r="U62" s="148"/>
      <c r="V62" s="148"/>
      <c r="W62" s="149"/>
      <c r="X62" s="100"/>
      <c r="Y62" s="38"/>
      <c r="Z62" s="39"/>
      <c r="AA62" s="40"/>
      <c r="AB62" s="40"/>
      <c r="AC62" s="40"/>
      <c r="AD62" s="41"/>
      <c r="AE62" s="13"/>
      <c r="AF62" s="14"/>
      <c r="AG62" s="15"/>
      <c r="AH62" s="15"/>
      <c r="AI62" s="16"/>
      <c r="AJ62" s="148" t="s">
        <v>33</v>
      </c>
      <c r="AK62" s="148"/>
      <c r="AL62" s="148"/>
      <c r="AM62" s="148"/>
      <c r="AN62" s="148"/>
      <c r="AO62" s="148"/>
      <c r="AP62" s="148"/>
      <c r="AQ62" s="148"/>
      <c r="AR62" s="148"/>
      <c r="AS62" s="148"/>
      <c r="AT62" s="149"/>
    </row>
    <row r="63" spans="2:46" s="12" customFormat="1" ht="32.25" customHeight="1" x14ac:dyDescent="0.3">
      <c r="B63" s="150" t="s">
        <v>52</v>
      </c>
      <c r="C63" s="151"/>
      <c r="D63" s="151"/>
      <c r="E63" s="151"/>
      <c r="F63" s="151"/>
      <c r="G63" s="151"/>
      <c r="H63" s="2"/>
      <c r="I63" s="44" t="s">
        <v>26</v>
      </c>
      <c r="J63" s="152" t="s">
        <v>31</v>
      </c>
      <c r="K63" s="153"/>
      <c r="L63" s="42" t="s">
        <v>32</v>
      </c>
      <c r="M63" s="154" t="s">
        <v>34</v>
      </c>
      <c r="N63" s="154"/>
      <c r="O63" s="154" t="s">
        <v>36</v>
      </c>
      <c r="P63" s="154"/>
      <c r="Q63" s="154"/>
      <c r="R63" s="154" t="s">
        <v>35</v>
      </c>
      <c r="S63" s="154"/>
      <c r="T63" s="155" t="s">
        <v>13</v>
      </c>
      <c r="U63" s="155"/>
      <c r="V63" s="155" t="s">
        <v>12</v>
      </c>
      <c r="W63" s="156"/>
      <c r="X63" s="100"/>
      <c r="Y63" s="150" t="s">
        <v>52</v>
      </c>
      <c r="Z63" s="151"/>
      <c r="AA63" s="151"/>
      <c r="AB63" s="151"/>
      <c r="AC63" s="151"/>
      <c r="AD63" s="151"/>
      <c r="AE63" s="2"/>
      <c r="AF63" s="44" t="s">
        <v>26</v>
      </c>
      <c r="AG63" s="152" t="s">
        <v>31</v>
      </c>
      <c r="AH63" s="153"/>
      <c r="AI63" s="98" t="s">
        <v>32</v>
      </c>
      <c r="AJ63" s="154" t="s">
        <v>34</v>
      </c>
      <c r="AK63" s="154"/>
      <c r="AL63" s="154" t="s">
        <v>36</v>
      </c>
      <c r="AM63" s="154"/>
      <c r="AN63" s="154"/>
      <c r="AO63" s="154" t="s">
        <v>35</v>
      </c>
      <c r="AP63" s="154"/>
      <c r="AQ63" s="155" t="s">
        <v>13</v>
      </c>
      <c r="AR63" s="155"/>
      <c r="AS63" s="155" t="s">
        <v>12</v>
      </c>
      <c r="AT63" s="156"/>
    </row>
    <row r="64" spans="2:46" ht="18" customHeight="1" x14ac:dyDescent="0.3">
      <c r="B64" s="130" t="s">
        <v>51</v>
      </c>
      <c r="C64" s="131"/>
      <c r="D64" s="131"/>
      <c r="E64" s="131"/>
      <c r="F64" s="132">
        <v>414</v>
      </c>
      <c r="G64" s="133"/>
      <c r="H64" s="2"/>
      <c r="I64" s="43">
        <v>1</v>
      </c>
      <c r="J64" s="143" t="s">
        <v>43</v>
      </c>
      <c r="K64" s="142"/>
      <c r="L64" s="44">
        <f>SUMIF($R$13:$R$31,1,$Q$13:$Q$58)+SUMIF($R$35:$R$45,1,$Q$35:$Q$45)+SUMIF($R$49:$R$59,1,$Q$49:$Q$59)</f>
        <v>0</v>
      </c>
      <c r="M64" s="136">
        <v>42151</v>
      </c>
      <c r="N64" s="136"/>
      <c r="O64" s="144" t="s">
        <v>68</v>
      </c>
      <c r="P64" s="137"/>
      <c r="Q64" s="137"/>
      <c r="R64" s="262" t="s">
        <v>69</v>
      </c>
      <c r="S64" s="137"/>
      <c r="T64" s="262" t="s">
        <v>70</v>
      </c>
      <c r="U64" s="137"/>
      <c r="V64" s="137"/>
      <c r="W64" s="138"/>
      <c r="Y64" s="130" t="s">
        <v>51</v>
      </c>
      <c r="Z64" s="131"/>
      <c r="AA64" s="131"/>
      <c r="AB64" s="131"/>
      <c r="AC64" s="132" t="s">
        <v>53</v>
      </c>
      <c r="AD64" s="133"/>
      <c r="AE64" s="2"/>
      <c r="AF64" s="43">
        <v>1</v>
      </c>
      <c r="AG64" s="143" t="s">
        <v>43</v>
      </c>
      <c r="AH64" s="142"/>
      <c r="AI64" s="44">
        <f>SUMIF($R$13:$R$31,1,$Q$13:$Q$58)+SUMIF($R$35:$R$45,1,$Q$35:$Q$45)+SUMIF($R$49:$R$59,1,$Q$49:$Q$59)</f>
        <v>0</v>
      </c>
      <c r="AJ64" s="136"/>
      <c r="AK64" s="136"/>
      <c r="AL64" s="144"/>
      <c r="AM64" s="137"/>
      <c r="AN64" s="137"/>
      <c r="AO64" s="137"/>
      <c r="AP64" s="137"/>
      <c r="AQ64" s="137"/>
      <c r="AR64" s="137"/>
      <c r="AS64" s="137"/>
      <c r="AT64" s="138"/>
    </row>
    <row r="65" spans="2:46" ht="18" customHeight="1" x14ac:dyDescent="0.3">
      <c r="B65" s="130" t="s">
        <v>50</v>
      </c>
      <c r="C65" s="131"/>
      <c r="D65" s="131"/>
      <c r="E65" s="131"/>
      <c r="F65" s="132">
        <f>SUM(S32+S46+S60)</f>
        <v>0</v>
      </c>
      <c r="G65" s="133"/>
      <c r="H65" s="2"/>
      <c r="I65" s="43">
        <v>2</v>
      </c>
      <c r="J65" s="141" t="s">
        <v>14</v>
      </c>
      <c r="K65" s="142"/>
      <c r="L65" s="44">
        <f>SUMIF($R$13:$R$31,2,$Q$13:$Q$58)+SUMIF($R$35:$R$45,2,$Q$35:$Q$45)+SUMIF($R$49:$R$59,2,$Q$49:$Q$59)</f>
        <v>0</v>
      </c>
      <c r="M65" s="136"/>
      <c r="N65" s="136"/>
      <c r="O65" s="137"/>
      <c r="P65" s="137"/>
      <c r="Q65" s="137"/>
      <c r="R65" s="137"/>
      <c r="S65" s="137"/>
      <c r="T65" s="137"/>
      <c r="U65" s="137"/>
      <c r="V65" s="137"/>
      <c r="W65" s="138"/>
      <c r="Y65" s="130" t="s">
        <v>50</v>
      </c>
      <c r="Z65" s="131"/>
      <c r="AA65" s="131"/>
      <c r="AB65" s="131"/>
      <c r="AC65" s="132">
        <f>SUM(AP32+AP46+AP60)</f>
        <v>0</v>
      </c>
      <c r="AD65" s="133"/>
      <c r="AE65" s="2"/>
      <c r="AF65" s="43">
        <v>2</v>
      </c>
      <c r="AG65" s="141" t="s">
        <v>14</v>
      </c>
      <c r="AH65" s="142"/>
      <c r="AI65" s="44">
        <f>SUMIF($R$13:$R$31,2,$Q$13:$Q$58)+SUMIF($R$35:$R$45,2,$Q$35:$Q$45)+SUMIF($R$49:$R$59,2,$Q$49:$Q$59)</f>
        <v>0</v>
      </c>
      <c r="AJ65" s="136"/>
      <c r="AK65" s="136"/>
      <c r="AL65" s="137"/>
      <c r="AM65" s="137"/>
      <c r="AN65" s="137"/>
      <c r="AO65" s="137"/>
      <c r="AP65" s="137"/>
      <c r="AQ65" s="137"/>
      <c r="AR65" s="137"/>
      <c r="AS65" s="137"/>
      <c r="AT65" s="138"/>
    </row>
    <row r="66" spans="2:46" ht="18" customHeight="1" x14ac:dyDescent="0.3">
      <c r="B66" s="130" t="s">
        <v>49</v>
      </c>
      <c r="C66" s="131"/>
      <c r="D66" s="131"/>
      <c r="E66" s="131"/>
      <c r="F66" s="132">
        <f>G60</f>
        <v>0</v>
      </c>
      <c r="G66" s="133"/>
      <c r="H66" s="2"/>
      <c r="I66" s="43">
        <v>3</v>
      </c>
      <c r="J66" s="134" t="s">
        <v>44</v>
      </c>
      <c r="K66" s="135"/>
      <c r="L66" s="44">
        <f>SUMIF($R$13:$R$31,3,$Q$13:$Q$58)+SUMIF($R$35:$R$45,3,$Q$35:$Q$45)+SUMIF($R$49:$R$59,3,$Q$49:$Q$59)</f>
        <v>0</v>
      </c>
      <c r="M66" s="136"/>
      <c r="N66" s="136"/>
      <c r="O66" s="137"/>
      <c r="P66" s="137"/>
      <c r="Q66" s="137"/>
      <c r="R66" s="137"/>
      <c r="S66" s="137"/>
      <c r="T66" s="137"/>
      <c r="U66" s="137"/>
      <c r="V66" s="137"/>
      <c r="W66" s="138"/>
      <c r="Y66" s="130" t="s">
        <v>49</v>
      </c>
      <c r="Z66" s="131"/>
      <c r="AA66" s="131"/>
      <c r="AB66" s="131"/>
      <c r="AC66" s="132">
        <f>AD60</f>
        <v>0</v>
      </c>
      <c r="AD66" s="133"/>
      <c r="AE66" s="2"/>
      <c r="AF66" s="43">
        <v>3</v>
      </c>
      <c r="AG66" s="134" t="s">
        <v>44</v>
      </c>
      <c r="AH66" s="135"/>
      <c r="AI66" s="44">
        <f>SUMIF($R$13:$R$31,3,$Q$13:$Q$58)+SUMIF($R$35:$R$45,3,$Q$35:$Q$45)+SUMIF($R$49:$R$59,3,$Q$49:$Q$59)</f>
        <v>0</v>
      </c>
      <c r="AJ66" s="136"/>
      <c r="AK66" s="136"/>
      <c r="AL66" s="137"/>
      <c r="AM66" s="137"/>
      <c r="AN66" s="137"/>
      <c r="AO66" s="137"/>
      <c r="AP66" s="137"/>
      <c r="AQ66" s="137"/>
      <c r="AR66" s="137"/>
      <c r="AS66" s="137"/>
      <c r="AT66" s="138"/>
    </row>
    <row r="67" spans="2:46" ht="18" customHeight="1" x14ac:dyDescent="0.3">
      <c r="B67" s="139" t="s">
        <v>48</v>
      </c>
      <c r="C67" s="140"/>
      <c r="D67" s="140"/>
      <c r="E67" s="140"/>
      <c r="F67" s="132">
        <f>G46</f>
        <v>0</v>
      </c>
      <c r="G67" s="133"/>
      <c r="H67" s="2"/>
      <c r="I67" s="43">
        <v>4</v>
      </c>
      <c r="J67" s="141" t="s">
        <v>15</v>
      </c>
      <c r="K67" s="142"/>
      <c r="L67" s="44">
        <f>SUMIF($R$13:$R$31,4,$Q$13:$Q$58)+SUMIF($R$35:$R$45,4,$Q$35:$Q$45)+SUMIF($R$49:$R$59,4,$Q$49:$Q$59)</f>
        <v>0</v>
      </c>
      <c r="M67" s="136"/>
      <c r="N67" s="136"/>
      <c r="O67" s="137"/>
      <c r="P67" s="137"/>
      <c r="Q67" s="137"/>
      <c r="R67" s="137"/>
      <c r="S67" s="137"/>
      <c r="T67" s="137"/>
      <c r="U67" s="137"/>
      <c r="V67" s="137"/>
      <c r="W67" s="138"/>
      <c r="Y67" s="139" t="s">
        <v>48</v>
      </c>
      <c r="Z67" s="140"/>
      <c r="AA67" s="140"/>
      <c r="AB67" s="140"/>
      <c r="AC67" s="132">
        <f>AD46</f>
        <v>0</v>
      </c>
      <c r="AD67" s="133"/>
      <c r="AE67" s="2"/>
      <c r="AF67" s="43">
        <v>4</v>
      </c>
      <c r="AG67" s="141" t="s">
        <v>15</v>
      </c>
      <c r="AH67" s="142"/>
      <c r="AI67" s="44">
        <f>SUMIF($R$13:$R$31,4,$Q$13:$Q$58)+SUMIF($R$35:$R$45,4,$Q$35:$Q$45)+SUMIF($R$49:$R$59,4,$Q$49:$Q$59)</f>
        <v>0</v>
      </c>
      <c r="AJ67" s="136"/>
      <c r="AK67" s="136"/>
      <c r="AL67" s="137"/>
      <c r="AM67" s="137"/>
      <c r="AN67" s="137"/>
      <c r="AO67" s="137"/>
      <c r="AP67" s="137"/>
      <c r="AQ67" s="137"/>
      <c r="AR67" s="137"/>
      <c r="AS67" s="137"/>
      <c r="AT67" s="138"/>
    </row>
    <row r="68" spans="2:46" ht="18.75" customHeight="1" thickBot="1" x14ac:dyDescent="0.35">
      <c r="B68" s="124" t="s">
        <v>47</v>
      </c>
      <c r="C68" s="125"/>
      <c r="D68" s="125"/>
      <c r="E68" s="125"/>
      <c r="F68" s="126">
        <f>G32</f>
        <v>420</v>
      </c>
      <c r="G68" s="127"/>
      <c r="H68" s="66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9"/>
      <c r="Y68" s="124" t="s">
        <v>47</v>
      </c>
      <c r="Z68" s="125"/>
      <c r="AA68" s="125"/>
      <c r="AB68" s="125"/>
      <c r="AC68" s="126">
        <f>AD32</f>
        <v>0</v>
      </c>
      <c r="AD68" s="127"/>
      <c r="AE68" s="66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9"/>
    </row>
    <row r="69" spans="2:46" ht="20.25" customHeight="1" x14ac:dyDescent="0.3">
      <c r="B69" s="260"/>
      <c r="C69" s="260"/>
      <c r="D69" s="260"/>
      <c r="E69" s="260"/>
      <c r="F69" s="261"/>
      <c r="G69" s="261"/>
    </row>
  </sheetData>
  <mergeCells count="364">
    <mergeCell ref="I68:W68"/>
    <mergeCell ref="T40:W40"/>
    <mergeCell ref="T17:W17"/>
    <mergeCell ref="N19:O19"/>
    <mergeCell ref="N20:O20"/>
    <mergeCell ref="N37:O37"/>
    <mergeCell ref="N38:O38"/>
    <mergeCell ref="N39:O39"/>
    <mergeCell ref="N51:O51"/>
    <mergeCell ref="N52:O52"/>
    <mergeCell ref="T37:W37"/>
    <mergeCell ref="T38:W38"/>
    <mergeCell ref="T39:W39"/>
    <mergeCell ref="T51:W51"/>
    <mergeCell ref="T52:W52"/>
    <mergeCell ref="T64:U64"/>
    <mergeCell ref="T67:U67"/>
    <mergeCell ref="V64:W64"/>
    <mergeCell ref="T56:W56"/>
    <mergeCell ref="T46:W46"/>
    <mergeCell ref="T60:W60"/>
    <mergeCell ref="T43:W43"/>
    <mergeCell ref="T44:W44"/>
    <mergeCell ref="T45:W45"/>
    <mergeCell ref="R67:S67"/>
    <mergeCell ref="N50:O50"/>
    <mergeCell ref="N49:O49"/>
    <mergeCell ref="N17:O17"/>
    <mergeCell ref="N40:O40"/>
    <mergeCell ref="N56:O56"/>
    <mergeCell ref="N46:O46"/>
    <mergeCell ref="N53:O53"/>
    <mergeCell ref="B60:C60"/>
    <mergeCell ref="N59:O59"/>
    <mergeCell ref="N58:O58"/>
    <mergeCell ref="N57:O57"/>
    <mergeCell ref="N55:O55"/>
    <mergeCell ref="N54:O54"/>
    <mergeCell ref="F64:G64"/>
    <mergeCell ref="F65:G65"/>
    <mergeCell ref="F66:G66"/>
    <mergeCell ref="F67:G67"/>
    <mergeCell ref="M63:N63"/>
    <mergeCell ref="O63:Q63"/>
    <mergeCell ref="O67:Q67"/>
    <mergeCell ref="B47:W47"/>
    <mergeCell ref="T55:W55"/>
    <mergeCell ref="T57:W57"/>
    <mergeCell ref="C1:U1"/>
    <mergeCell ref="B64:E64"/>
    <mergeCell ref="B66:E66"/>
    <mergeCell ref="B67:E67"/>
    <mergeCell ref="B65:E65"/>
    <mergeCell ref="J63:K63"/>
    <mergeCell ref="J65:K65"/>
    <mergeCell ref="J67:K67"/>
    <mergeCell ref="M62:W62"/>
    <mergeCell ref="R65:S65"/>
    <mergeCell ref="R66:S66"/>
    <mergeCell ref="T65:U65"/>
    <mergeCell ref="T66:U66"/>
    <mergeCell ref="M65:N65"/>
    <mergeCell ref="V65:W65"/>
    <mergeCell ref="M66:N66"/>
    <mergeCell ref="V66:W66"/>
    <mergeCell ref="R63:S63"/>
    <mergeCell ref="T63:U63"/>
    <mergeCell ref="V63:W63"/>
    <mergeCell ref="M64:N64"/>
    <mergeCell ref="J2:K2"/>
    <mergeCell ref="B2:C2"/>
    <mergeCell ref="E2:G2"/>
    <mergeCell ref="B10:B11"/>
    <mergeCell ref="C10:C11"/>
    <mergeCell ref="H10:H11"/>
    <mergeCell ref="T32:W32"/>
    <mergeCell ref="B33:W33"/>
    <mergeCell ref="B48:F48"/>
    <mergeCell ref="B46:C46"/>
    <mergeCell ref="P10:P11"/>
    <mergeCell ref="Q10:Q11"/>
    <mergeCell ref="T14:W14"/>
    <mergeCell ref="N45:O45"/>
    <mergeCell ref="N44:O44"/>
    <mergeCell ref="N43:O43"/>
    <mergeCell ref="B12:F12"/>
    <mergeCell ref="B34:F34"/>
    <mergeCell ref="N31:O31"/>
    <mergeCell ref="N22:O22"/>
    <mergeCell ref="B32:C32"/>
    <mergeCell ref="N18:O18"/>
    <mergeCell ref="L12:M12"/>
    <mergeCell ref="N12:O12"/>
    <mergeCell ref="L34:M34"/>
    <mergeCell ref="N34:O34"/>
    <mergeCell ref="N48:O48"/>
    <mergeCell ref="F6:G6"/>
    <mergeCell ref="N7:Q7"/>
    <mergeCell ref="T49:W49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8:M48"/>
    <mergeCell ref="N35:O35"/>
    <mergeCell ref="J10:J11"/>
    <mergeCell ref="K10:K11"/>
    <mergeCell ref="L10:L11"/>
    <mergeCell ref="M10:M11"/>
    <mergeCell ref="N13:O13"/>
    <mergeCell ref="N14:O14"/>
    <mergeCell ref="N23:O23"/>
    <mergeCell ref="N24:O24"/>
    <mergeCell ref="N25:P2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66:K66"/>
    <mergeCell ref="T59:W59"/>
    <mergeCell ref="T58:W58"/>
    <mergeCell ref="T15:W15"/>
    <mergeCell ref="T16:W16"/>
    <mergeCell ref="T21:W21"/>
    <mergeCell ref="T22:W22"/>
    <mergeCell ref="T31:W31"/>
    <mergeCell ref="T53:W53"/>
    <mergeCell ref="T41:W41"/>
    <mergeCell ref="T50:W50"/>
    <mergeCell ref="T54:W54"/>
    <mergeCell ref="T42:W42"/>
    <mergeCell ref="N60:O60"/>
    <mergeCell ref="N21:O21"/>
    <mergeCell ref="N16:O16"/>
    <mergeCell ref="N15:O15"/>
    <mergeCell ref="T30:W30"/>
    <mergeCell ref="B5:G5"/>
    <mergeCell ref="B68:E68"/>
    <mergeCell ref="F68:G68"/>
    <mergeCell ref="B69:E69"/>
    <mergeCell ref="F69:G69"/>
    <mergeCell ref="B63:G63"/>
    <mergeCell ref="M67:N67"/>
    <mergeCell ref="J64:K64"/>
    <mergeCell ref="R9:T9"/>
    <mergeCell ref="T35:W35"/>
    <mergeCell ref="T36:W36"/>
    <mergeCell ref="O64:Q64"/>
    <mergeCell ref="O65:Q65"/>
    <mergeCell ref="O66:Q66"/>
    <mergeCell ref="R64:S64"/>
    <mergeCell ref="N32:O32"/>
    <mergeCell ref="N42:O42"/>
    <mergeCell ref="N41:O41"/>
    <mergeCell ref="N36:O36"/>
    <mergeCell ref="B61:W61"/>
    <mergeCell ref="T13:W13"/>
    <mergeCell ref="V67:W67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31:AL31"/>
    <mergeCell ref="AQ31:AT31"/>
    <mergeCell ref="Y32:Z32"/>
    <mergeCell ref="AK32:AL32"/>
    <mergeCell ref="AQ32:AT32"/>
    <mergeCell ref="Y33:AT33"/>
    <mergeCell ref="Y34:AC34"/>
    <mergeCell ref="AI34:AJ34"/>
    <mergeCell ref="AK34:AL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Y46:Z46"/>
    <mergeCell ref="AK46:AL46"/>
    <mergeCell ref="AQ46:AT46"/>
    <mergeCell ref="Y47:AT47"/>
    <mergeCell ref="Y48:AC48"/>
    <mergeCell ref="AI48:AJ48"/>
    <mergeCell ref="AK48:AL48"/>
    <mergeCell ref="AK49:AL49"/>
    <mergeCell ref="AQ49:AT49"/>
    <mergeCell ref="AK50:AL50"/>
    <mergeCell ref="AQ50:AT50"/>
    <mergeCell ref="AK51:AL51"/>
    <mergeCell ref="AQ51:AT51"/>
    <mergeCell ref="AK52:AL52"/>
    <mergeCell ref="AQ52:AT52"/>
    <mergeCell ref="AK53:AL53"/>
    <mergeCell ref="AQ53:AT53"/>
    <mergeCell ref="AK54:AL54"/>
    <mergeCell ref="AQ54:AT54"/>
    <mergeCell ref="AK55:AL55"/>
    <mergeCell ref="AQ55:AT55"/>
    <mergeCell ref="AK56:AL56"/>
    <mergeCell ref="AQ56:AT56"/>
    <mergeCell ref="AK57:AL57"/>
    <mergeCell ref="AQ57:AT57"/>
    <mergeCell ref="AK58:AL58"/>
    <mergeCell ref="AQ58:AT58"/>
    <mergeCell ref="AK59:AL59"/>
    <mergeCell ref="AQ59:AT59"/>
    <mergeCell ref="Y60:Z60"/>
    <mergeCell ref="AK60:AL60"/>
    <mergeCell ref="AQ60:AT60"/>
    <mergeCell ref="Y61:AT61"/>
    <mergeCell ref="AJ62:AT62"/>
    <mergeCell ref="Y63:AD63"/>
    <mergeCell ref="AG63:AH63"/>
    <mergeCell ref="AJ63:AK63"/>
    <mergeCell ref="AL63:AN63"/>
    <mergeCell ref="AO63:AP63"/>
    <mergeCell ref="AQ63:AR63"/>
    <mergeCell ref="AS63:AT63"/>
    <mergeCell ref="Y64:AB64"/>
    <mergeCell ref="AC64:AD64"/>
    <mergeCell ref="AG64:AH64"/>
    <mergeCell ref="AJ64:AK64"/>
    <mergeCell ref="AL64:AN64"/>
    <mergeCell ref="AO64:AP64"/>
    <mergeCell ref="AQ64:AR64"/>
    <mergeCell ref="AS64:AT64"/>
    <mergeCell ref="Y65:AB65"/>
    <mergeCell ref="AC65:AD65"/>
    <mergeCell ref="AG65:AH65"/>
    <mergeCell ref="AJ65:AK65"/>
    <mergeCell ref="AL65:AN65"/>
    <mergeCell ref="AO65:AP65"/>
    <mergeCell ref="AQ65:AR65"/>
    <mergeCell ref="AS65:AT65"/>
    <mergeCell ref="Y68:AB68"/>
    <mergeCell ref="AC68:AD68"/>
    <mergeCell ref="AF68:AT68"/>
    <mergeCell ref="Y66:AB66"/>
    <mergeCell ref="AC66:AD66"/>
    <mergeCell ref="AG66:AH66"/>
    <mergeCell ref="AJ66:AK66"/>
    <mergeCell ref="AL66:AN66"/>
    <mergeCell ref="AO66:AP66"/>
    <mergeCell ref="AQ66:AR66"/>
    <mergeCell ref="AS66:AT66"/>
    <mergeCell ref="Y67:AB67"/>
    <mergeCell ref="AC67:AD67"/>
    <mergeCell ref="AG67:AH67"/>
    <mergeCell ref="AJ67:AK67"/>
    <mergeCell ref="AL67:AN67"/>
    <mergeCell ref="AO67:AP67"/>
    <mergeCell ref="AQ67:AR67"/>
    <mergeCell ref="AS67:AT67"/>
  </mergeCells>
  <printOptions horizontalCentered="1" verticalCentered="1"/>
  <pageMargins left="0" right="0" top="0.1" bottom="0.1" header="0.3" footer="0.3"/>
  <pageSetup scale="72" orientation="portrait" r:id="rId1"/>
  <ignoredErrors>
    <ignoredError sqref="J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2015-06-03T12:12:27Z</cp:lastPrinted>
  <dcterms:created xsi:type="dcterms:W3CDTF">2014-06-10T19:48:08Z</dcterms:created>
  <dcterms:modified xsi:type="dcterms:W3CDTF">2015-06-17T19:37:12Z</dcterms:modified>
</cp:coreProperties>
</file>