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28" i="1"/>
  <c r="AI59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G23"/>
  <c r="AH23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I38"/>
  <c r="AK38" s="1"/>
  <c r="AJ24"/>
  <c r="AJ38"/>
  <c r="AJ52"/>
  <c r="AK52" s="1"/>
  <c r="AK41"/>
  <c r="AK14"/>
  <c r="AK28"/>
  <c r="AF52"/>
  <c r="AF24"/>
  <c r="AE52"/>
  <c r="J23"/>
  <c r="AK24" l="1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<sst xmlns="http://schemas.openxmlformats.org/spreadsheetml/2006/main" count="147" uniqueCount="76">
  <si>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</si>
  <si>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</si>
  <si>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</si>
  <si>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</si>
  <si>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</si>
  <si>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</si>
  <si>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</si>
  <si>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</si>
  <si>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</si>
  <si>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</si>
  <si>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</si>
  <si>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</si>
  <si>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</si>
  <si>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</si>
  <si>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</si>
  <si>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</si>
  <si>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</si>
  <si>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</si>
  <si>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</si>
  <si>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</si>
  <si>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</si>
  <si>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</si>
  <si>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</si>
  <si>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</si>
  <si>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</si>
  <si>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</si>
  <si>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</si>
  <si>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</si>
  <si>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</si>
  <si>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</si>
  <si>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</si>
  <si>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</si>
  <si>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</si>
  <si>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</si>
  <si>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</si>
  <si>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</si>
  <si>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</si>
  <si>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</si>
  <si>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</si>
  <si>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</si>
  <si>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</si>
  <si>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</si>
  <si>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</si>
  <si>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</si>
  <si>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</si>
  <si>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</si>
  <si>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</si>
  <si>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</si>
  <si>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</si>
  <si>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</si>
  <si>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</si>
  <si>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</si>
  <si>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</si>
  <si>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</si>
  <si>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</si>
  <si>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</si>
  <si>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</si>
  <si>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</si>
  <si>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</si>
  <si>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</si>
  <si>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</si>
  <si>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P1515001-10</t>
  </si>
  <si>
    <t>A02002-0072</t>
  </si>
  <si>
    <t>Machine #  OKUMA</t>
  </si>
  <si>
    <t>Machine # HARDING</t>
  </si>
  <si>
    <t>A</t>
  </si>
  <si>
    <t>B</t>
  </si>
  <si>
    <t>Routing:        HOLD AT MACH</t>
  </si>
  <si>
    <t>YES</t>
  </si>
  <si>
    <t>BJ</t>
  </si>
  <si>
    <t>BA</t>
  </si>
  <si>
    <t>WRB</t>
  </si>
  <si>
    <t>JO</t>
  </si>
  <si>
    <t xml:space="preserve"> JC</t>
  </si>
  <si>
    <t>Routing: PACK DEPT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</si>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</sst>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30" sqref="B30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380822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60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60</v>
      </c>
      <c r="L12" s="154" t="s">
        <v>55</v>
      </c>
      <c r="M12" s="155"/>
      <c r="N12" s="154"/>
      <c r="O12" s="156"/>
      <c r="P12" s="70"/>
      <c r="Q12" s="70"/>
      <c r="R12" s="70" t="s">
        <v>65</v>
      </c>
      <c r="S12" s="71"/>
      <c r="T12" s="72"/>
      <c r="U12" s="72">
        <v>4</v>
      </c>
      <c r="V12" s="54">
        <f>SUM(F13:F23)</f>
        <v>4.5</v>
      </c>
      <c r="W12" s="55">
        <f>U12/V12</f>
        <v>0.88888888888888884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42237</v>
      </c>
      <c r="C13" s="30" t="s">
        <v>69</v>
      </c>
      <c r="D13" s="30"/>
      <c r="E13" s="30">
        <v>0</v>
      </c>
      <c r="F13" s="80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60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42237</v>
      </c>
      <c r="C14" s="30" t="s">
        <v>70</v>
      </c>
      <c r="D14" s="30"/>
      <c r="E14" s="30">
        <v>4</v>
      </c>
      <c r="F14" s="81">
        <v>2.5</v>
      </c>
      <c r="G14" s="32">
        <v>15</v>
      </c>
      <c r="H14" s="4" t="e">
        <f>IF(G14="","",(IF(#REF!=0,"",(#REF!*G14*#REF!))))</f>
        <v>#REF!</v>
      </c>
      <c r="I14" s="5">
        <f t="shared" si="0"/>
        <v>6.5</v>
      </c>
      <c r="J14" s="6">
        <f>SUM(G$12:G14)</f>
        <v>15</v>
      </c>
      <c r="K14" s="6">
        <f>E$4-J14</f>
        <v>45</v>
      </c>
      <c r="L14" s="7">
        <f t="shared" si="1"/>
        <v>0</v>
      </c>
      <c r="M14" s="4">
        <f t="shared" ref="M14:M23" si="4">G14</f>
        <v>15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42240</v>
      </c>
      <c r="C15" s="30" t="s">
        <v>69</v>
      </c>
      <c r="D15" s="30"/>
      <c r="E15" s="30">
        <v>8</v>
      </c>
      <c r="F15" s="81">
        <v>0</v>
      </c>
      <c r="G15" s="32">
        <v>20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35</v>
      </c>
      <c r="K15" s="6">
        <f>E$4-J15</f>
        <v>25</v>
      </c>
      <c r="L15" s="7">
        <f t="shared" si="1"/>
        <v>0</v>
      </c>
      <c r="M15" s="4">
        <f t="shared" si="4"/>
        <v>20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42240</v>
      </c>
      <c r="C16" s="35" t="s">
        <v>72</v>
      </c>
      <c r="D16" s="50"/>
      <c r="E16" s="50">
        <v>2.5</v>
      </c>
      <c r="F16" s="82">
        <v>0</v>
      </c>
      <c r="G16" s="10">
        <v>7</v>
      </c>
      <c r="H16" s="4" t="e">
        <f>IF(G16="","",(IF(#REF!=0,"",(#REF!*G16*#REF!))))</f>
        <v>#REF!</v>
      </c>
      <c r="I16" s="5">
        <f t="shared" si="0"/>
        <v>2.5</v>
      </c>
      <c r="J16" s="6">
        <f>SUM(G$12:G16)</f>
        <v>42</v>
      </c>
      <c r="K16" s="6">
        <f t="shared" ref="K16:K24" si="8">E$4-J16</f>
        <v>18</v>
      </c>
      <c r="L16" s="7">
        <f t="shared" si="1"/>
        <v>0</v>
      </c>
      <c r="M16" s="4">
        <f t="shared" si="4"/>
        <v>7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42</v>
      </c>
      <c r="K17" s="6">
        <f t="shared" ref="K17" si="11">E$4-J17</f>
        <v>18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42</v>
      </c>
      <c r="K18" s="6">
        <f t="shared" ref="K18:K20" si="17">E$4-J18</f>
        <v>18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42</v>
      </c>
      <c r="K19" s="6">
        <f t="shared" si="17"/>
        <v>18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42</v>
      </c>
      <c r="K20" s="6">
        <f t="shared" si="17"/>
        <v>18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42</v>
      </c>
      <c r="K21" s="6">
        <f t="shared" si="8"/>
        <v>18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42</v>
      </c>
      <c r="K22" s="6">
        <f t="shared" si="8"/>
        <v>18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42</v>
      </c>
      <c r="K23" s="6">
        <f t="shared" si="8"/>
        <v>18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14.5</v>
      </c>
      <c r="F24" s="62">
        <f>SUM(F13:F23)</f>
        <v>4.5</v>
      </c>
      <c r="G24" s="62">
        <f>SUM(G13:G23)</f>
        <v>42</v>
      </c>
      <c r="H24" s="84"/>
      <c r="I24" s="62">
        <f t="shared" si="0"/>
        <v>19</v>
      </c>
      <c r="J24" s="85">
        <f>J23</f>
        <v>42</v>
      </c>
      <c r="K24" s="85">
        <f t="shared" si="8"/>
        <v>18</v>
      </c>
      <c r="L24" s="86">
        <f>SUM(L13:L23)</f>
        <v>0</v>
      </c>
      <c r="M24" s="84">
        <f>SUM(M13:M23)</f>
        <v>42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64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60</v>
      </c>
      <c r="L26" s="154" t="s">
        <v>55</v>
      </c>
      <c r="M26" s="155"/>
      <c r="N26" s="154"/>
      <c r="O26" s="156"/>
      <c r="P26" s="70"/>
      <c r="Q26" s="70"/>
      <c r="R26" s="70" t="s">
        <v>66</v>
      </c>
      <c r="S26" s="71"/>
      <c r="T26" s="73"/>
      <c r="U26" s="74">
        <v>4</v>
      </c>
      <c r="V26" s="56">
        <f>SUM(F27:F37)</f>
        <v>2</v>
      </c>
      <c r="W26" s="57">
        <f>U26/V26</f>
        <v>2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42255</v>
      </c>
      <c r="C27" s="60" t="s">
        <v>70</v>
      </c>
      <c r="D27" s="8"/>
      <c r="E27" s="30">
        <v>0.5</v>
      </c>
      <c r="F27" s="31">
        <v>2</v>
      </c>
      <c r="G27" s="32">
        <v>9</v>
      </c>
      <c r="H27" s="4" t="e">
        <f>IF(G27="","",(IF(#REF!=0,"",(#REF!*G27*#REF!))))</f>
        <v>#REF!</v>
      </c>
      <c r="I27" s="7">
        <f t="shared" ref="I27:I37" si="23">IF(G27="","",(SUM(E27+F27+Q27)))</f>
        <v>2.5</v>
      </c>
      <c r="J27" s="6">
        <f>SUM(G$26:G27)</f>
        <v>9</v>
      </c>
      <c r="K27" s="6">
        <f>E$4-J27</f>
        <v>51</v>
      </c>
      <c r="L27" s="7">
        <f t="shared" ref="L27:L37" si="24">IF(G27="",0,T$26*(I27-F27-Q27))</f>
        <v>0</v>
      </c>
      <c r="M27" s="4">
        <f>G27</f>
        <v>9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101">
        <v>42256</v>
      </c>
      <c r="C28" s="60" t="s">
        <v>69</v>
      </c>
      <c r="D28" s="8"/>
      <c r="E28" s="30">
        <v>4</v>
      </c>
      <c r="F28" s="34">
        <v>0</v>
      </c>
      <c r="G28" s="32">
        <v>33</v>
      </c>
      <c r="H28" s="4" t="e">
        <f>IF(G28="","",(IF(#REF!=0,"",(#REF!*G28*#REF!))))</f>
        <v>#REF!</v>
      </c>
      <c r="I28" s="7">
        <f t="shared" si="23"/>
        <v>4</v>
      </c>
      <c r="J28" s="6">
        <f>SUM(G$26:G28)</f>
        <v>42</v>
      </c>
      <c r="K28" s="6">
        <f>E$4-J28</f>
        <v>18</v>
      </c>
      <c r="L28" s="7">
        <f t="shared" si="24"/>
        <v>0</v>
      </c>
      <c r="M28" s="4">
        <f t="shared" ref="M28:M37" si="27">G28</f>
        <v>33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63" t="s">
        <v>75</v>
      </c>
      <c r="U28" s="164"/>
      <c r="V28" s="164"/>
      <c r="W28" s="16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42</v>
      </c>
      <c r="K29" s="6">
        <f t="shared" ref="K29:K31" si="32">E$4-J29</f>
        <v>18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42</v>
      </c>
      <c r="K30" s="6">
        <f t="shared" si="32"/>
        <v>18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42</v>
      </c>
      <c r="K31" s="6">
        <f t="shared" si="32"/>
        <v>18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42</v>
      </c>
      <c r="K32" s="6">
        <f t="shared" ref="K32" si="39">E$4-J32</f>
        <v>18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42</v>
      </c>
      <c r="K33" s="6">
        <f>E$4-J33</f>
        <v>18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42</v>
      </c>
      <c r="K34" s="6">
        <f t="shared" ref="K34:K38" si="45">E$4-J34</f>
        <v>18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42</v>
      </c>
      <c r="K35" s="6">
        <f t="shared" si="45"/>
        <v>18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42</v>
      </c>
      <c r="K36" s="6">
        <f t="shared" si="45"/>
        <v>18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42</v>
      </c>
      <c r="K37" s="6">
        <f t="shared" si="45"/>
        <v>18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4.5</v>
      </c>
      <c r="F38" s="63">
        <f t="shared" si="47"/>
        <v>2</v>
      </c>
      <c r="G38" s="63">
        <f>SUM(G27:G37)</f>
        <v>42</v>
      </c>
      <c r="H38" s="84"/>
      <c r="I38" s="86">
        <f t="shared" ref="I38" si="48">IF(G38="","",(SUM(E38+F38+Q38)))</f>
        <v>6.5</v>
      </c>
      <c r="J38" s="85">
        <f>J37</f>
        <v>42</v>
      </c>
      <c r="K38" s="85">
        <f t="shared" si="45"/>
        <v>18</v>
      </c>
      <c r="L38" s="86">
        <f>SUM(L27:L37)</f>
        <v>0</v>
      </c>
      <c r="M38" s="84">
        <f>SUM(M27:M37)</f>
        <v>42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74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60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60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60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60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60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60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60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60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60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60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60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60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60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42237</v>
      </c>
      <c r="N56" s="114"/>
      <c r="O56" s="122">
        <v>0.78472222222222221</v>
      </c>
      <c r="P56" s="115"/>
      <c r="Q56" s="115"/>
      <c r="R56" s="240" t="s">
        <v>68</v>
      </c>
      <c r="S56" s="115"/>
      <c r="T56" s="240" t="s">
        <v>71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>
        <v>42255</v>
      </c>
      <c r="N57" s="114"/>
      <c r="O57" s="122">
        <v>0.93055555555555547</v>
      </c>
      <c r="P57" s="115"/>
      <c r="Q57" s="115"/>
      <c r="R57" s="240" t="s">
        <v>68</v>
      </c>
      <c r="S57" s="115"/>
      <c r="T57" s="240" t="s">
        <v>73</v>
      </c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42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42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2015-09-29T20:33:01Z</dcterms:modified>
</cp:coreProperties>
</file>