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L14" i="1" s="1"/>
  <c r="N14" i="1" s="1"/>
  <c r="J14" i="1"/>
  <c r="K14" i="1" s="1"/>
  <c r="I15" i="1"/>
  <c r="J15" i="1"/>
  <c r="K15" i="1" s="1"/>
  <c r="L15" i="1"/>
  <c r="N15" i="1" s="1"/>
  <c r="I16" i="1"/>
  <c r="J16" i="1"/>
  <c r="K16" i="1" s="1"/>
  <c r="L16" i="1"/>
  <c r="N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9" i="1"/>
  <c r="M13" i="1"/>
  <c r="J13" i="1"/>
  <c r="K13" i="1" s="1"/>
  <c r="I13" i="1"/>
  <c r="L13" i="1" s="1"/>
  <c r="N13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<sst xmlns="http://schemas.openxmlformats.org/spreadsheetml/2006/main" count="142" uniqueCount="74">
  <si>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</si>
  <si>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</si>
  <si>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</si>
  <si>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</si>
  <si>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</si>
  <si>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</si>
  <si>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</si>
  <si>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</si>
  <si>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</si>
  <si>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</si>
  <si>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</si>
  <si>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</si>
  <si>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</si>
  <si>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</si>
  <si>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</si>
  <si>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</si>
  <si>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</si>
  <si>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</si>
  <si>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</si>
  <si>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</si>
  <si>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</si>
  <si>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</si>
  <si>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</si>
  <si>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</si>
  <si>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</si>
  <si>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</si>
  <si>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</si>
  <si>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</si>
  <si>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</si>
  <si>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</si>
  <si>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</si>
  <si>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</si>
  <si>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</si>
  <si>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</si>
  <si>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</si>
  <si>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</si>
  <si>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</si>
  <si>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</si>
  <si>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</si>
  <si>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</si>
  <si>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</si>
  <si>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</si>
  <si>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</si>
  <si>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</si>
  <si>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</si>
  <si>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</si>
  <si>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</si>
  <si>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</si>
  <si>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</si>
  <si>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</si>
  <si>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</si>
  <si>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</si>
  <si>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</si>
  <si>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</si>
  <si>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</si>
  <si>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</si>
  <si>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</si>
  <si>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</si>
  <si>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</si>
  <si>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</si>
  <si>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</si>
  <si>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</si>
  <si>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</si>
  <si>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P5075B21-10</t>
  </si>
  <si>
    <t>A02002-0038</t>
  </si>
  <si>
    <t>BA</t>
  </si>
  <si>
    <t>BJ</t>
  </si>
  <si>
    <t>YES</t>
  </si>
  <si>
    <t>WRB</t>
  </si>
  <si>
    <t>Routing:        HOLD AT MACH</t>
  </si>
  <si>
    <t>A</t>
  </si>
  <si>
    <t>JO</t>
  </si>
  <si>
    <t>JOB OUT</t>
  </si>
  <si>
    <t>No parts@mach per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</si>
</sst>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31" zoomScale="90" zoomScaleNormal="90" workbookViewId="0">
      <selection activeCell="F57" sqref="F57:G57"/>
    </sheetView>
  </sheetViews>
  <sheetFormatPr defaultColWidth="9.140625" defaultRowHeight="15" x14ac:dyDescent="0.2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 x14ac:dyDescent="0.25">
      <c r="B2" s="148" t="s">
        <v>24</v>
      </c>
      <c r="C2" s="149"/>
      <c r="D2" s="21"/>
      <c r="E2" s="150" t="s">
        <v>63</v>
      </c>
      <c r="F2" s="151"/>
      <c r="G2" s="152"/>
      <c r="H2" s="22"/>
      <c r="I2" s="2"/>
      <c r="J2" s="146" t="s">
        <v>0</v>
      </c>
      <c r="K2" s="147"/>
      <c r="L2" s="23" t="s">
        <v>70</v>
      </c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 x14ac:dyDescent="0.25">
      <c r="B3" s="148" t="s">
        <v>22</v>
      </c>
      <c r="C3" s="149"/>
      <c r="D3" s="24"/>
      <c r="E3" s="150">
        <v>381817</v>
      </c>
      <c r="F3" s="151"/>
      <c r="G3" s="152"/>
      <c r="H3" s="22"/>
      <c r="I3" s="25"/>
      <c r="J3" s="146" t="s">
        <v>25</v>
      </c>
      <c r="K3" s="147"/>
      <c r="L3" s="146" t="s">
        <v>64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 x14ac:dyDescent="0.25">
      <c r="B4" s="211" t="s">
        <v>23</v>
      </c>
      <c r="C4" s="192"/>
      <c r="D4" s="24"/>
      <c r="E4" s="190">
        <v>30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 x14ac:dyDescent="0.25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25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 x14ac:dyDescent="0.25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 x14ac:dyDescent="0.25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 x14ac:dyDescent="0.3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 x14ac:dyDescent="0.25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 x14ac:dyDescent="0.3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 x14ac:dyDescent="0.25">
      <c r="B12" s="165" t="s">
        <v>40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30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/>
      <c r="V12" s="54">
        <f>SUM(F13:F23)</f>
        <v>2</v>
      </c>
      <c r="W12" s="55">
        <f>U12/V12</f>
        <v>0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>
        <v>42243</v>
      </c>
      <c r="C13" s="30" t="s">
        <v>65</v>
      </c>
      <c r="D13" s="30"/>
      <c r="E13" s="30">
        <v>1.5</v>
      </c>
      <c r="F13" s="78">
        <v>2</v>
      </c>
      <c r="G13" s="32">
        <v>11</v>
      </c>
      <c r="H13" s="4"/>
      <c r="I13" s="5">
        <f t="shared" ref="I13" si="0">IF(G13="","",(SUM(E13+F13+Q13)))</f>
        <v>3.5</v>
      </c>
      <c r="J13" s="6">
        <f>SUM(G$12:G13)</f>
        <v>11</v>
      </c>
      <c r="K13" s="6">
        <f>E$4-J13</f>
        <v>19</v>
      </c>
      <c r="L13" s="7">
        <f t="shared" ref="L13" si="1">IF(G13="",0,$T$12*(I13-F13-Q13))</f>
        <v>0</v>
      </c>
      <c r="M13" s="4">
        <f>G13</f>
        <v>11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220"/>
      <c r="U13" s="221"/>
      <c r="V13" s="221"/>
      <c r="W13" s="22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 x14ac:dyDescent="0.25">
      <c r="B14" s="29">
        <v>42244</v>
      </c>
      <c r="C14" s="30" t="s">
        <v>66</v>
      </c>
      <c r="D14" s="30"/>
      <c r="E14" s="30">
        <v>4</v>
      </c>
      <c r="F14" s="78">
        <v>0</v>
      </c>
      <c r="G14" s="32">
        <v>32</v>
      </c>
      <c r="H14" s="4"/>
      <c r="I14" s="5">
        <f t="shared" ref="I14:I23" si="4">IF(G14="","",(SUM(E14+F14+Q14)))</f>
        <v>4</v>
      </c>
      <c r="J14" s="6">
        <f>SUM(G$12:G14)</f>
        <v>43</v>
      </c>
      <c r="K14" s="6">
        <f t="shared" ref="K14:K23" si="5">E$4-J14</f>
        <v>-13</v>
      </c>
      <c r="L14" s="7">
        <f t="shared" ref="L14:L23" si="6">IF(G14="",0,$T$12*(I14-F14-Q14))</f>
        <v>0</v>
      </c>
      <c r="M14" s="4">
        <f t="shared" ref="M14:M23" si="7">G14</f>
        <v>32</v>
      </c>
      <c r="N14" s="111" t="str">
        <f t="shared" ref="N14:N23" si="8">IF(L14=0,"",(M14/L14))</f>
        <v/>
      </c>
      <c r="O14" s="112"/>
      <c r="P14" s="33"/>
      <c r="Q14" s="30">
        <v>0</v>
      </c>
      <c r="R14" s="30">
        <v>0</v>
      </c>
      <c r="S14" s="30">
        <v>0</v>
      </c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 x14ac:dyDescent="0.25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43</v>
      </c>
      <c r="K15" s="6">
        <f t="shared" si="5"/>
        <v>-13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220"/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 x14ac:dyDescent="0.25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43</v>
      </c>
      <c r="K16" s="6">
        <f t="shared" si="5"/>
        <v>-13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 x14ac:dyDescent="0.25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43</v>
      </c>
      <c r="K17" s="6">
        <f t="shared" si="5"/>
        <v>-13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 x14ac:dyDescent="0.25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43</v>
      </c>
      <c r="K18" s="6">
        <f t="shared" si="5"/>
        <v>-13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25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43</v>
      </c>
      <c r="K19" s="6">
        <f t="shared" si="5"/>
        <v>-13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25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43</v>
      </c>
      <c r="K20" s="6">
        <f t="shared" si="5"/>
        <v>-13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25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43</v>
      </c>
      <c r="K21" s="6">
        <f t="shared" si="5"/>
        <v>-13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 x14ac:dyDescent="0.25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43</v>
      </c>
      <c r="K22" s="6">
        <f t="shared" si="5"/>
        <v>-13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 x14ac:dyDescent="0.25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43</v>
      </c>
      <c r="K23" s="6">
        <f t="shared" si="5"/>
        <v>-13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 x14ac:dyDescent="0.25">
      <c r="B24" s="124" t="s">
        <v>20</v>
      </c>
      <c r="C24" s="125"/>
      <c r="D24" s="52"/>
      <c r="E24" s="62">
        <f>SUM(E13:E23)</f>
        <v>5.5</v>
      </c>
      <c r="F24" s="62">
        <f>SUM(F13:F23)</f>
        <v>2</v>
      </c>
      <c r="G24" s="62">
        <f>SUM(G13:G23)</f>
        <v>43</v>
      </c>
      <c r="H24" s="81"/>
      <c r="I24" s="62">
        <f t="shared" ref="I24" si="15">IF(G24="","",(SUM(E24+F24+Q24)))</f>
        <v>7.5</v>
      </c>
      <c r="J24" s="82">
        <f>J23</f>
        <v>43</v>
      </c>
      <c r="K24" s="82">
        <f t="shared" ref="K24" si="16">E$4-J24</f>
        <v>-13</v>
      </c>
      <c r="L24" s="83">
        <f>SUM(L13:L23)</f>
        <v>0</v>
      </c>
      <c r="M24" s="81">
        <f>SUM(M13:M23)</f>
        <v>43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 x14ac:dyDescent="0.3">
      <c r="B25" s="162" t="s">
        <v>69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 x14ac:dyDescent="0.25">
      <c r="B26" s="165" t="s">
        <v>62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30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2</v>
      </c>
      <c r="W26" s="57">
        <f>U26/V26</f>
        <v>0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>
        <v>42244</v>
      </c>
      <c r="C27" s="60" t="s">
        <v>71</v>
      </c>
      <c r="D27" s="8"/>
      <c r="E27" s="30">
        <v>2</v>
      </c>
      <c r="F27" s="31">
        <v>2</v>
      </c>
      <c r="G27" s="32">
        <v>42</v>
      </c>
      <c r="H27" s="4"/>
      <c r="I27" s="7"/>
      <c r="J27" s="6">
        <f>SUM(G$26:G27)</f>
        <v>42</v>
      </c>
      <c r="K27" s="6">
        <f>E$4-J27</f>
        <v>-12</v>
      </c>
      <c r="L27" s="7">
        <f t="shared" ref="L27:L37" si="17">IF(G27="",0,T$26*(I27-F27-Q27))</f>
        <v>0</v>
      </c>
      <c r="M27" s="4">
        <f>G27</f>
        <v>42</v>
      </c>
      <c r="N27" s="111" t="str">
        <f>IF(L27=0,"",(M27/L27))</f>
        <v/>
      </c>
      <c r="O27" s="112"/>
      <c r="P27" s="33"/>
      <c r="Q27" s="8">
        <v>0</v>
      </c>
      <c r="R27" s="8">
        <v>0</v>
      </c>
      <c r="S27" s="8">
        <v>0</v>
      </c>
      <c r="T27" s="234" t="s">
        <v>72</v>
      </c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 x14ac:dyDescent="0.25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42</v>
      </c>
      <c r="K28" s="6">
        <f>E$4-J28</f>
        <v>-12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 t="s">
        <v>73</v>
      </c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 x14ac:dyDescent="0.25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42</v>
      </c>
      <c r="K29" s="6">
        <f t="shared" ref="K29:K31" si="26">E$4-J29</f>
        <v>-12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 x14ac:dyDescent="0.25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42</v>
      </c>
      <c r="K30" s="6">
        <f t="shared" si="26"/>
        <v>-12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 x14ac:dyDescent="0.25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42</v>
      </c>
      <c r="K31" s="6">
        <f t="shared" si="26"/>
        <v>-12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42</v>
      </c>
      <c r="K32" s="6">
        <f t="shared" ref="K32" si="33">E$4-J32</f>
        <v>-12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42</v>
      </c>
      <c r="K33" s="6">
        <f>E$4-J33</f>
        <v>-12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42</v>
      </c>
      <c r="K34" s="6">
        <f t="shared" ref="K34:K38" si="39">E$4-J34</f>
        <v>-12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42</v>
      </c>
      <c r="K35" s="6">
        <f t="shared" si="39"/>
        <v>-12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42</v>
      </c>
      <c r="K36" s="6">
        <f t="shared" si="39"/>
        <v>-12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42</v>
      </c>
      <c r="K37" s="6">
        <f t="shared" si="39"/>
        <v>-12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 x14ac:dyDescent="0.25">
      <c r="B38" s="124" t="s">
        <v>20</v>
      </c>
      <c r="C38" s="125"/>
      <c r="D38" s="53"/>
      <c r="E38" s="63">
        <f t="shared" ref="E38:F38" si="41">SUM(E27:E37)</f>
        <v>2</v>
      </c>
      <c r="F38" s="63">
        <f t="shared" si="41"/>
        <v>2</v>
      </c>
      <c r="G38" s="63">
        <f>SUM(G27:G37)</f>
        <v>42</v>
      </c>
      <c r="H38" s="81"/>
      <c r="I38" s="83">
        <f t="shared" ref="I38" si="42">IF(G38="","",(SUM(E38+F38+Q38)))</f>
        <v>4</v>
      </c>
      <c r="J38" s="82">
        <f>J37</f>
        <v>42</v>
      </c>
      <c r="K38" s="82">
        <f t="shared" si="39"/>
        <v>-12</v>
      </c>
      <c r="L38" s="83">
        <f>SUM(L27:L37)</f>
        <v>0</v>
      </c>
      <c r="M38" s="81">
        <f>SUM(M27:M37)</f>
        <v>42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 x14ac:dyDescent="0.3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 x14ac:dyDescent="0.25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30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30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30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30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30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30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30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30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30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30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30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30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 x14ac:dyDescent="0.25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30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 x14ac:dyDescent="0.3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 x14ac:dyDescent="0.25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 x14ac:dyDescent="0.25">
      <c r="B56" s="134" t="s">
        <v>51</v>
      </c>
      <c r="C56" s="135"/>
      <c r="D56" s="135"/>
      <c r="E56" s="135"/>
      <c r="F56" s="126">
        <v>42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>
        <v>42243</v>
      </c>
      <c r="N56" s="143"/>
      <c r="O56" s="237">
        <v>0.88888888888888884</v>
      </c>
      <c r="P56" s="117"/>
      <c r="Q56" s="117"/>
      <c r="R56" s="116" t="s">
        <v>67</v>
      </c>
      <c r="S56" s="117"/>
      <c r="T56" s="116" t="s">
        <v>68</v>
      </c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 x14ac:dyDescent="0.25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 x14ac:dyDescent="0.25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 x14ac:dyDescent="0.25">
      <c r="B59" s="136" t="s">
        <v>48</v>
      </c>
      <c r="C59" s="137"/>
      <c r="D59" s="137"/>
      <c r="E59" s="137"/>
      <c r="F59" s="126">
        <f>G38</f>
        <v>42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 x14ac:dyDescent="0.3">
      <c r="B60" s="224" t="s">
        <v>47</v>
      </c>
      <c r="C60" s="225"/>
      <c r="D60" s="225"/>
      <c r="E60" s="225"/>
      <c r="F60" s="226">
        <f>G24</f>
        <v>43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 x14ac:dyDescent="0.25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Beverly Garrett</cp:lastModifiedBy>
  <cp:lastPrinted>2015-04-22T11:19:37Z</cp:lastPrinted>
  <dcterms:created xsi:type="dcterms:W3CDTF">2014-06-10T19:48:08Z</dcterms:created>
  <dcterms:modified xsi:type="dcterms:W3CDTF">2015-09-12T12:01:12Z</dcterms:modified>
</cp:coreProperties>
</file>