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<sst xmlns="http://schemas.openxmlformats.org/spreadsheetml/2006/main" count="151" uniqueCount="78">
  <si>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</si>
  <si>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</si>
  <si>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</si>
  <si>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</si>
  <si>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</si>
  <si>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</si>
  <si>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</si>
  <si>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</si>
  <si>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</si>
  <si>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</si>
  <si>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</si>
  <si>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</si>
  <si>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</si>
  <si>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</si>
  <si>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</si>
  <si>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</si>
  <si>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</si>
  <si>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</si>
  <si>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</si>
  <si>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</si>
  <si>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</si>
  <si>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</si>
  <si>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</si>
  <si>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</si>
  <si>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</si>
  <si>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</si>
  <si>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</si>
  <si>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</si>
  <si>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</si>
  <si>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</si>
  <si>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</si>
  <si>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</si>
  <si>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</si>
  <si>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</si>
  <si>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</si>
  <si>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</si>
  <si>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</si>
  <si>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</si>
  <si>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</si>
  <si>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</si>
  <si>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</si>
  <si>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</si>
  <si>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</si>
  <si>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</si>
  <si>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</si>
  <si>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</si>
  <si>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</si>
  <si>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</si>
  <si>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</si>
  <si>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</si>
  <si>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</si>
  <si>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</si>
  <si>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</si>
  <si>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</si>
  <si>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</si>
  <si>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</si>
  <si>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</si>
  <si>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</si>
  <si>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</si>
  <si>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</si>
  <si>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</si>
  <si>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</si>
  <si>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MP</t>
  </si>
  <si>
    <t>SB</t>
  </si>
  <si>
    <t>R435-4</t>
  </si>
  <si>
    <t>A02002-0014</t>
  </si>
  <si>
    <t>0056809E</t>
  </si>
  <si>
    <t>job out</t>
  </si>
  <si>
    <t>NO PARTS AT MACH-MR</t>
  </si>
  <si>
    <t>JOB OUT</t>
  </si>
  <si>
    <t>Yes</t>
  </si>
  <si>
    <t>1140 am</t>
  </si>
  <si>
    <t>VG</t>
  </si>
  <si>
    <t>old print</t>
  </si>
  <si>
    <t>605 am</t>
  </si>
  <si>
    <t>yes</t>
  </si>
  <si>
    <t>Rev.C/threads</t>
  </si>
  <si>
    <t xml:space="preserve">Routing:     HOLD AT MACH   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</si>
</sst>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6" sqref="B16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>
      <c r="B2" s="225" t="s">
        <v>24</v>
      </c>
      <c r="C2" s="205"/>
      <c r="D2" s="21"/>
      <c r="E2" s="226" t="s">
        <v>64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367077</v>
      </c>
      <c r="F3" s="227"/>
      <c r="G3" s="228"/>
      <c r="H3" s="22"/>
      <c r="I3" s="25"/>
      <c r="J3" s="204" t="s">
        <v>25</v>
      </c>
      <c r="K3" s="229"/>
      <c r="L3" s="204" t="s">
        <v>65</v>
      </c>
      <c r="M3" s="205"/>
      <c r="N3" s="205"/>
      <c r="O3" s="229"/>
      <c r="P3" s="22"/>
      <c r="Q3" s="22"/>
      <c r="R3" s="231"/>
      <c r="S3" s="232"/>
      <c r="T3" s="233"/>
      <c r="U3" s="204" t="s">
        <v>66</v>
      </c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200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200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10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42103</v>
      </c>
      <c r="C13" s="30" t="s">
        <v>62</v>
      </c>
      <c r="D13" s="30"/>
      <c r="E13" s="30">
        <v>0</v>
      </c>
      <c r="F13" s="77">
        <v>6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6</v>
      </c>
      <c r="J13" s="6">
        <f>SUM(G$12:G13)</f>
        <v>0</v>
      </c>
      <c r="K13" s="6">
        <f>E$4-J13</f>
        <v>200</v>
      </c>
      <c r="L13" s="7">
        <f t="shared" ref="L13:L2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42104</v>
      </c>
      <c r="C14" s="30" t="s">
        <v>62</v>
      </c>
      <c r="D14" s="30"/>
      <c r="E14" s="30">
        <v>2</v>
      </c>
      <c r="F14" s="78">
        <v>4</v>
      </c>
      <c r="G14" s="32">
        <v>222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222</v>
      </c>
      <c r="K14" s="6">
        <f>E$4-J14</f>
        <v>-22</v>
      </c>
      <c r="L14" s="7">
        <f t="shared" si="1"/>
        <v>0</v>
      </c>
      <c r="M14" s="4">
        <f t="shared" ref="M14:M23" si="4">G14</f>
        <v>222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42105</v>
      </c>
      <c r="C15" s="30" t="s">
        <v>62</v>
      </c>
      <c r="D15" s="30"/>
      <c r="E15" s="30">
        <v>1.5</v>
      </c>
      <c r="F15" s="78">
        <v>0</v>
      </c>
      <c r="G15" s="32">
        <v>126</v>
      </c>
      <c r="H15" s="4" t="e">
        <f>IF(G15="","",(IF(#REF!=0,"",(#REF!*G15*#REF!))))</f>
        <v>#REF!</v>
      </c>
      <c r="I15" s="5">
        <f t="shared" si="0"/>
        <v>1.5</v>
      </c>
      <c r="J15" s="6">
        <f>SUM(G$12:G15)</f>
        <v>348</v>
      </c>
      <c r="K15" s="6">
        <f>E$4-J15</f>
        <v>-148</v>
      </c>
      <c r="L15" s="7">
        <f t="shared" si="1"/>
        <v>0</v>
      </c>
      <c r="M15" s="4">
        <f t="shared" si="4"/>
        <v>126</v>
      </c>
      <c r="N15" s="135" t="str">
        <f t="shared" si="5"/>
        <v/>
      </c>
      <c r="O15" s="136"/>
      <c r="P15" s="33"/>
      <c r="Q15" s="8">
        <v>0</v>
      </c>
      <c r="R15" s="8">
        <v>0</v>
      </c>
      <c r="S15" s="8">
        <v>0</v>
      </c>
      <c r="T15" s="172" t="s">
        <v>67</v>
      </c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348</v>
      </c>
      <c r="K16" s="6">
        <f t="shared" ref="K16:K24" si="8">E$4-J16</f>
        <v>-148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 t="s">
        <v>68</v>
      </c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348</v>
      </c>
      <c r="K17" s="6">
        <f t="shared" ref="K17" si="11">E$4-J17</f>
        <v>-148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348</v>
      </c>
      <c r="K18" s="6">
        <f t="shared" ref="K18:K20" si="17">E$4-J18</f>
        <v>-148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348</v>
      </c>
      <c r="K19" s="6">
        <f t="shared" si="17"/>
        <v>-148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348</v>
      </c>
      <c r="K20" s="6">
        <f t="shared" si="17"/>
        <v>-148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348</v>
      </c>
      <c r="K21" s="6">
        <f t="shared" si="8"/>
        <v>-148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348</v>
      </c>
      <c r="K22" s="6">
        <f t="shared" si="8"/>
        <v>-148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348</v>
      </c>
      <c r="K23" s="6">
        <f t="shared" si="8"/>
        <v>-148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3.5</v>
      </c>
      <c r="F24" s="62">
        <f>SUM(F13:F23)</f>
        <v>10</v>
      </c>
      <c r="G24" s="62">
        <f>SUM(G13:G23)</f>
        <v>348</v>
      </c>
      <c r="H24" s="81"/>
      <c r="I24" s="62">
        <f t="shared" si="0"/>
        <v>13.5</v>
      </c>
      <c r="J24" s="82">
        <f>J23</f>
        <v>348</v>
      </c>
      <c r="K24" s="82">
        <f t="shared" si="8"/>
        <v>-148</v>
      </c>
      <c r="L24" s="83">
        <f>SUM(L13:L23)</f>
        <v>0</v>
      </c>
      <c r="M24" s="81">
        <f>SUM(M13:M23)</f>
        <v>348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2" t="s">
        <v>77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1.5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42105</v>
      </c>
      <c r="C27" s="60" t="s">
        <v>62</v>
      </c>
      <c r="D27" s="8"/>
      <c r="E27" s="30">
        <v>0</v>
      </c>
      <c r="F27" s="31">
        <v>1.5</v>
      </c>
      <c r="G27" s="32">
        <v>0</v>
      </c>
      <c r="H27" s="4" t="e">
        <f>IF(G27="","",(IF(#REF!=0,"",(#REF!*G27*#REF!))))</f>
        <v>#REF!</v>
      </c>
      <c r="I27" s="7">
        <f t="shared" ref="I27:I37" si="23">IF(G27="","",(SUM(E27+F27+Q27)))</f>
        <v>1.5</v>
      </c>
      <c r="J27" s="6">
        <f>SUM(G$26:G27)</f>
        <v>0</v>
      </c>
      <c r="K27" s="6">
        <f>E$4-J27</f>
        <v>200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>
      <c r="B28" s="9">
        <v>42105</v>
      </c>
      <c r="C28" s="60" t="s">
        <v>63</v>
      </c>
      <c r="D28" s="8"/>
      <c r="E28" s="30">
        <v>4</v>
      </c>
      <c r="F28" s="34">
        <v>0</v>
      </c>
      <c r="G28" s="32">
        <v>348</v>
      </c>
      <c r="H28" s="4" t="e">
        <f>IF(G28="","",(IF(#REF!=0,"",(#REF!*G28*#REF!))))</f>
        <v>#REF!</v>
      </c>
      <c r="I28" s="7">
        <f t="shared" si="23"/>
        <v>4</v>
      </c>
      <c r="J28" s="6">
        <f>SUM(G$26:G28)</f>
        <v>348</v>
      </c>
      <c r="K28" s="6">
        <f>E$4-J28</f>
        <v>-148</v>
      </c>
      <c r="L28" s="7">
        <f t="shared" si="24"/>
        <v>0</v>
      </c>
      <c r="M28" s="4">
        <f t="shared" ref="M28:M37" si="27">G28</f>
        <v>348</v>
      </c>
      <c r="N28" s="135" t="str">
        <f t="shared" ref="N28:N37" si="28">IF(L28=0,"",(M28/L28))</f>
        <v/>
      </c>
      <c r="O28" s="136"/>
      <c r="P28" s="33"/>
      <c r="Q28" s="8">
        <v>0</v>
      </c>
      <c r="R28" s="8">
        <v>0</v>
      </c>
      <c r="S28" s="8">
        <v>0</v>
      </c>
      <c r="T28" s="163" t="s">
        <v>69</v>
      </c>
      <c r="U28" s="164"/>
      <c r="V28" s="164"/>
      <c r="W28" s="165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348</v>
      </c>
      <c r="K29" s="6">
        <f t="shared" ref="K29:K31" si="32">E$4-J29</f>
        <v>-148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21" t="s">
        <v>68</v>
      </c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348</v>
      </c>
      <c r="K30" s="6">
        <f t="shared" si="32"/>
        <v>-148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348</v>
      </c>
      <c r="K31" s="6">
        <f t="shared" si="32"/>
        <v>-148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348</v>
      </c>
      <c r="K32" s="6">
        <f t="shared" ref="K32" si="39">E$4-J32</f>
        <v>-148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348</v>
      </c>
      <c r="K33" s="6">
        <f>E$4-J33</f>
        <v>-148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348</v>
      </c>
      <c r="K34" s="6">
        <f t="shared" ref="K34:K38" si="45">E$4-J34</f>
        <v>-148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348</v>
      </c>
      <c r="K35" s="6">
        <f t="shared" si="45"/>
        <v>-148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348</v>
      </c>
      <c r="K36" s="6">
        <f t="shared" si="45"/>
        <v>-148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348</v>
      </c>
      <c r="K37" s="6">
        <f t="shared" si="45"/>
        <v>-148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4</v>
      </c>
      <c r="F38" s="63">
        <f t="shared" si="47"/>
        <v>1.5</v>
      </c>
      <c r="G38" s="63">
        <f>SUM(G27:G37)</f>
        <v>348</v>
      </c>
      <c r="H38" s="81"/>
      <c r="I38" s="83">
        <f t="shared" ref="I38" si="48">IF(G38="","",(SUM(E38+F38+Q38)))</f>
        <v>5.5</v>
      </c>
      <c r="J38" s="82">
        <f>J37</f>
        <v>348</v>
      </c>
      <c r="K38" s="82">
        <f t="shared" si="45"/>
        <v>-148</v>
      </c>
      <c r="L38" s="83">
        <f>SUM(L27:L37)</f>
        <v>0</v>
      </c>
      <c r="M38" s="81">
        <f>SUM(M27:M37)</f>
        <v>348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200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350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42104</v>
      </c>
      <c r="N56" s="114"/>
      <c r="O56" s="240" t="s">
        <v>71</v>
      </c>
      <c r="P56" s="115"/>
      <c r="Q56" s="115"/>
      <c r="R56" s="241" t="s">
        <v>70</v>
      </c>
      <c r="S56" s="115"/>
      <c r="T56" s="241" t="s">
        <v>72</v>
      </c>
      <c r="U56" s="115"/>
      <c r="V56" s="241" t="s">
        <v>73</v>
      </c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>
        <v>42105</v>
      </c>
      <c r="N57" s="114"/>
      <c r="O57" s="241" t="s">
        <v>74</v>
      </c>
      <c r="P57" s="115"/>
      <c r="Q57" s="115"/>
      <c r="R57" s="241" t="s">
        <v>75</v>
      </c>
      <c r="S57" s="115"/>
      <c r="T57" s="241" t="s">
        <v>72</v>
      </c>
      <c r="U57" s="115"/>
      <c r="V57" s="241" t="s">
        <v>76</v>
      </c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348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348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2014-10-07T20:17:03Z</cp:lastPrinted>
  <dcterms:created xsi:type="dcterms:W3CDTF">2014-06-10T19:48:08Z</dcterms:created>
  <dcterms:modified xsi:type="dcterms:W3CDTF">2015-04-15T19:16:36Z</dcterms:modified>
</cp:coreProperties>
</file>