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I14" i="1" l="1"/>
  <c r="L14" i="1" s="1"/>
  <c r="N14" i="1" s="1"/>
  <c r="J14" i="1"/>
  <c r="K14" i="1" s="1"/>
  <c r="I15" i="1"/>
  <c r="L15" i="1" s="1"/>
  <c r="N15" i="1" s="1"/>
  <c r="J15" i="1"/>
  <c r="K15" i="1" s="1"/>
  <c r="I16" i="1"/>
  <c r="J16" i="1"/>
  <c r="K16" i="1" s="1"/>
  <c r="L16" i="1"/>
  <c r="N16" i="1" s="1"/>
  <c r="I17" i="1"/>
  <c r="J17" i="1"/>
  <c r="K17" i="1" s="1"/>
  <c r="L17" i="1"/>
  <c r="N17" i="1" s="1"/>
  <c r="I18" i="1"/>
  <c r="J18" i="1"/>
  <c r="K18" i="1" s="1"/>
  <c r="L18" i="1"/>
  <c r="N18" i="1" s="1"/>
  <c r="I19" i="1"/>
  <c r="J19" i="1"/>
  <c r="K19" i="1" s="1"/>
  <c r="L19" i="1"/>
  <c r="I20" i="1"/>
  <c r="J20" i="1"/>
  <c r="K20" i="1" s="1"/>
  <c r="L20" i="1"/>
  <c r="N20" i="1" s="1"/>
  <c r="I21" i="1"/>
  <c r="J21" i="1"/>
  <c r="K21" i="1" s="1"/>
  <c r="L21" i="1"/>
  <c r="N21" i="1" s="1"/>
  <c r="I22" i="1"/>
  <c r="J22" i="1"/>
  <c r="K22" i="1" s="1"/>
  <c r="L22" i="1"/>
  <c r="N22" i="1" s="1"/>
  <c r="I23" i="1"/>
  <c r="J23" i="1"/>
  <c r="K23" i="1" s="1"/>
  <c r="L23" i="1"/>
  <c r="N23" i="1" s="1"/>
  <c r="M14" i="1"/>
  <c r="M15" i="1"/>
  <c r="M16" i="1"/>
  <c r="M17" i="1"/>
  <c r="M18" i="1"/>
  <c r="M19" i="1"/>
  <c r="M20" i="1"/>
  <c r="M21" i="1"/>
  <c r="M22" i="1"/>
  <c r="M23" i="1"/>
  <c r="N19" i="1"/>
  <c r="M13" i="1"/>
  <c r="J13" i="1"/>
  <c r="K13" i="1" s="1"/>
  <c r="I13" i="1"/>
  <c r="L13" i="1" s="1"/>
  <c r="N13" i="1" s="1"/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AK52" i="1" l="1"/>
  <c r="AK24" i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V40" i="1" l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L27" i="1"/>
  <c r="K51" i="1" l="1"/>
  <c r="J52" i="1"/>
  <c r="K52" i="1" s="1"/>
  <c r="K37" i="1"/>
  <c r="J38" i="1"/>
  <c r="K38" i="1" s="1"/>
  <c r="F57" i="1"/>
  <c r="N36" i="1"/>
  <c r="N34" i="1"/>
  <c r="N27" i="1"/>
  <c r="M24" i="1"/>
  <c r="M38" i="1"/>
  <c r="L28" i="1"/>
  <c r="N28" i="1" s="1"/>
  <c r="J24" i="1" l="1"/>
  <c r="K24" i="1" s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6" i="1"/>
  <c r="H23" i="1"/>
  <c r="H22" i="1"/>
  <c r="H21" i="1"/>
  <c r="H16" i="1"/>
  <c r="L41" i="1" l="1"/>
  <c r="N41" i="1" s="1"/>
  <c r="L38" i="1"/>
  <c r="N38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<sst xmlns="http://schemas.openxmlformats.org/spreadsheetml/2006/main" count="148" uniqueCount="73">
  <si>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</si>
  <si>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</si>
  <si>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</si>
  <si>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</si>
  <si>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</si>
  <si>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</si>
  <si>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</si>
  <si>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</si>
  <si>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</si>
  <si>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</si>
  <si>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</si>
  <si>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</si>
  <si>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</si>
  <si>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</si>
  <si>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</si>
  <si>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</si>
  <si>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</si>
  <si>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</si>
  <si>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</si>
  <si>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</si>
  <si>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</si>
  <si>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</si>
  <si>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</si>
  <si>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</si>
  <si>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</si>
  <si>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</si>
  <si>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</si>
  <si>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</si>
  <si>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</si>
  <si>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</si>
  <si>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</si>
  <si>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</si>
  <si>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</si>
  <si>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</si>
  <si>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</si>
  <si>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</si>
  <si>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</si>
  <si>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</si>
  <si>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</si>
  <si>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</si>
  <si>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</si>
  <si>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</si>
  <si>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</si>
  <si>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</si>
  <si>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</si>
  <si>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</si>
  <si>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</si>
  <si>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</si>
  <si>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</si>
  <si>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</si>
  <si>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</si>
  <si>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</si>
  <si>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</si>
  <si>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</si>
  <si>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</si>
  <si>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</si>
  <si>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</si>
  <si>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</si>
  <si>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</si>
  <si>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</si>
  <si>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</si>
  <si>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</si>
  <si>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Machine # B17</t>
  </si>
  <si>
    <t>R435-5</t>
  </si>
  <si>
    <t>A02032-0018</t>
  </si>
  <si>
    <t>MP</t>
  </si>
  <si>
    <t>140 PM</t>
  </si>
  <si>
    <t>YES</t>
  </si>
  <si>
    <t>VG</t>
  </si>
  <si>
    <t>B</t>
  </si>
  <si>
    <t>185223.1.1</t>
  </si>
  <si>
    <t>1220 PM</t>
  </si>
  <si>
    <t>JOB OUT-MR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</si>
</sst>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40" zoomScale="90" zoomScaleNormal="90" workbookViewId="0">
      <selection activeCell="I47" sqref="I47"/>
    </sheetView>
  </sheetViews>
  <sheetFormatPr defaultColWidth="9.109375" defaultRowHeight="14.4" x14ac:dyDescent="0.3"/>
  <cols>
    <col min="1" max="1" width="2.6640625" style="1" hidden="1" customWidth="1"/>
    <col min="2" max="2" width="9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97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 x14ac:dyDescent="0.3">
      <c r="B2" s="225" t="s">
        <v>24</v>
      </c>
      <c r="C2" s="205"/>
      <c r="D2" s="21"/>
      <c r="E2" s="226" t="s">
        <v>63</v>
      </c>
      <c r="F2" s="227"/>
      <c r="G2" s="228"/>
      <c r="H2" s="22"/>
      <c r="I2" s="2"/>
      <c r="J2" s="204" t="s">
        <v>0</v>
      </c>
      <c r="K2" s="229"/>
      <c r="L2" s="23" t="s">
        <v>69</v>
      </c>
      <c r="M2" s="22"/>
      <c r="N2" s="22"/>
      <c r="O2" s="22"/>
      <c r="P2" s="22"/>
      <c r="Q2" s="22"/>
      <c r="R2" s="230" t="s">
        <v>45</v>
      </c>
      <c r="S2" s="208"/>
      <c r="T2" s="209"/>
      <c r="U2" s="204" t="s">
        <v>70</v>
      </c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 x14ac:dyDescent="0.3">
      <c r="B3" s="225" t="s">
        <v>22</v>
      </c>
      <c r="C3" s="205"/>
      <c r="D3" s="24"/>
      <c r="E3" s="226">
        <v>373940</v>
      </c>
      <c r="F3" s="227"/>
      <c r="G3" s="228"/>
      <c r="H3" s="22"/>
      <c r="I3" s="25"/>
      <c r="J3" s="204" t="s">
        <v>25</v>
      </c>
      <c r="K3" s="229"/>
      <c r="L3" s="204" t="s">
        <v>64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 x14ac:dyDescent="0.3">
      <c r="B4" s="207" t="s">
        <v>23</v>
      </c>
      <c r="C4" s="209"/>
      <c r="D4" s="24"/>
      <c r="E4" s="230">
        <v>400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 x14ac:dyDescent="0.3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 x14ac:dyDescent="0.3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 x14ac:dyDescent="0.3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 x14ac:dyDescent="0.3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 x14ac:dyDescent="0.35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 x14ac:dyDescent="0.3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 x14ac:dyDescent="0.35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 x14ac:dyDescent="0.3">
      <c r="B12" s="151" t="s">
        <v>40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400</v>
      </c>
      <c r="L12" s="154" t="s">
        <v>55</v>
      </c>
      <c r="M12" s="155"/>
      <c r="N12" s="154"/>
      <c r="O12" s="156"/>
      <c r="P12" s="67"/>
      <c r="Q12" s="67"/>
      <c r="R12" s="67"/>
      <c r="S12" s="68"/>
      <c r="T12" s="69"/>
      <c r="U12" s="69">
        <v>8</v>
      </c>
      <c r="V12" s="54">
        <f>SUM(F13:F23)</f>
        <v>6</v>
      </c>
      <c r="W12" s="55">
        <f>U12/V12</f>
        <v>1.3333333333333333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42165</v>
      </c>
      <c r="C13" s="30" t="s">
        <v>65</v>
      </c>
      <c r="D13" s="30"/>
      <c r="E13" s="30">
        <v>0</v>
      </c>
      <c r="F13" s="78">
        <v>3</v>
      </c>
      <c r="G13" s="32">
        <v>0</v>
      </c>
      <c r="H13" s="4"/>
      <c r="I13" s="5">
        <f t="shared" ref="I13" si="0">IF(G13="","",(SUM(E13+F13+Q13)))</f>
        <v>3</v>
      </c>
      <c r="J13" s="6">
        <f>SUM(G$12:G13)</f>
        <v>0</v>
      </c>
      <c r="K13" s="6">
        <f>E$4-J13</f>
        <v>400</v>
      </c>
      <c r="L13" s="7">
        <f t="shared" ref="L1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72"/>
      <c r="U13" s="173"/>
      <c r="V13" s="173"/>
      <c r="W13" s="174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 x14ac:dyDescent="0.3">
      <c r="B14" s="29">
        <v>42166</v>
      </c>
      <c r="C14" s="30" t="s">
        <v>65</v>
      </c>
      <c r="D14" s="30"/>
      <c r="E14" s="30">
        <v>1</v>
      </c>
      <c r="F14" s="78">
        <v>3</v>
      </c>
      <c r="G14" s="32">
        <v>118</v>
      </c>
      <c r="H14" s="4"/>
      <c r="I14" s="5">
        <f t="shared" ref="I14:I23" si="4">IF(G14="","",(SUM(E14+F14+Q14)))</f>
        <v>4</v>
      </c>
      <c r="J14" s="6">
        <f>SUM(G$12:G14)</f>
        <v>118</v>
      </c>
      <c r="K14" s="6">
        <f t="shared" ref="K14:K23" si="5">E$4-J14</f>
        <v>282</v>
      </c>
      <c r="L14" s="7">
        <f t="shared" ref="L14:L23" si="6">IF(G14="",0,$T$12*(I14-F14-Q14))</f>
        <v>0</v>
      </c>
      <c r="M14" s="4">
        <f t="shared" ref="M14:M23" si="7">G14</f>
        <v>118</v>
      </c>
      <c r="N14" s="135" t="str">
        <f t="shared" ref="N14:N23" si="8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35" t="str">
        <f t="shared" ref="AK14:AK23" si="10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 x14ac:dyDescent="0.3">
      <c r="B15" s="29">
        <v>42167</v>
      </c>
      <c r="C15" s="30" t="s">
        <v>65</v>
      </c>
      <c r="D15" s="30"/>
      <c r="E15" s="30">
        <v>2.5</v>
      </c>
      <c r="F15" s="78">
        <v>0</v>
      </c>
      <c r="G15" s="32">
        <v>282</v>
      </c>
      <c r="H15" s="4"/>
      <c r="I15" s="5">
        <f t="shared" si="4"/>
        <v>2.5</v>
      </c>
      <c r="J15" s="6">
        <f>SUM(G$12:G15)</f>
        <v>400</v>
      </c>
      <c r="K15" s="6">
        <f t="shared" si="5"/>
        <v>0</v>
      </c>
      <c r="L15" s="7">
        <f t="shared" si="6"/>
        <v>0</v>
      </c>
      <c r="M15" s="4">
        <f t="shared" si="7"/>
        <v>282</v>
      </c>
      <c r="N15" s="135" t="str">
        <f t="shared" si="8"/>
        <v/>
      </c>
      <c r="O15" s="136"/>
      <c r="P15" s="33"/>
      <c r="Q15" s="8">
        <v>0</v>
      </c>
      <c r="R15" s="8">
        <v>0</v>
      </c>
      <c r="S15" s="8">
        <v>0</v>
      </c>
      <c r="T15" s="172"/>
      <c r="U15" s="173"/>
      <c r="V15" s="173"/>
      <c r="W15" s="174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35" t="str">
        <f t="shared" si="10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 x14ac:dyDescent="0.3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4"/>
        <v/>
      </c>
      <c r="J16" s="6">
        <f>SUM(G$12:G16)</f>
        <v>400</v>
      </c>
      <c r="K16" s="6">
        <f t="shared" si="5"/>
        <v>0</v>
      </c>
      <c r="L16" s="7">
        <f t="shared" si="6"/>
        <v>0</v>
      </c>
      <c r="M16" s="4">
        <f t="shared" si="7"/>
        <v>0</v>
      </c>
      <c r="N16" s="135" t="str">
        <f t="shared" si="8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35" t="str">
        <f t="shared" si="10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 x14ac:dyDescent="0.3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400</v>
      </c>
      <c r="K17" s="6">
        <f t="shared" si="5"/>
        <v>0</v>
      </c>
      <c r="L17" s="7">
        <f t="shared" si="6"/>
        <v>0</v>
      </c>
      <c r="M17" s="4">
        <f t="shared" si="7"/>
        <v>0</v>
      </c>
      <c r="N17" s="135" t="str">
        <f t="shared" si="8"/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35" t="str">
        <f t="shared" si="10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 x14ac:dyDescent="0.3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400</v>
      </c>
      <c r="K18" s="6">
        <f t="shared" si="5"/>
        <v>0</v>
      </c>
      <c r="L18" s="7">
        <f t="shared" si="6"/>
        <v>0</v>
      </c>
      <c r="M18" s="4">
        <f t="shared" si="7"/>
        <v>0</v>
      </c>
      <c r="N18" s="135" t="str">
        <f t="shared" si="8"/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35" t="str">
        <f t="shared" si="10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 x14ac:dyDescent="0.3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400</v>
      </c>
      <c r="K19" s="6">
        <f t="shared" si="5"/>
        <v>0</v>
      </c>
      <c r="L19" s="7">
        <f t="shared" si="6"/>
        <v>0</v>
      </c>
      <c r="M19" s="4">
        <f t="shared" si="7"/>
        <v>0</v>
      </c>
      <c r="N19" s="135" t="str">
        <f t="shared" si="8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35" t="str">
        <f t="shared" si="10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 x14ac:dyDescent="0.3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400</v>
      </c>
      <c r="K20" s="6">
        <f t="shared" si="5"/>
        <v>0</v>
      </c>
      <c r="L20" s="7">
        <f t="shared" si="6"/>
        <v>0</v>
      </c>
      <c r="M20" s="4">
        <f t="shared" si="7"/>
        <v>0</v>
      </c>
      <c r="N20" s="135" t="str">
        <f t="shared" si="8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35" t="str">
        <f t="shared" si="10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 x14ac:dyDescent="0.3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400</v>
      </c>
      <c r="K21" s="6">
        <f t="shared" si="5"/>
        <v>0</v>
      </c>
      <c r="L21" s="7">
        <f t="shared" si="6"/>
        <v>0</v>
      </c>
      <c r="M21" s="4">
        <f t="shared" si="7"/>
        <v>0</v>
      </c>
      <c r="N21" s="135" t="str">
        <f t="shared" si="8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35" t="str">
        <f t="shared" si="10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 x14ac:dyDescent="0.3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400</v>
      </c>
      <c r="K22" s="6">
        <f t="shared" si="5"/>
        <v>0</v>
      </c>
      <c r="L22" s="7">
        <f t="shared" si="6"/>
        <v>0</v>
      </c>
      <c r="M22" s="4">
        <f t="shared" si="7"/>
        <v>0</v>
      </c>
      <c r="N22" s="135" t="str">
        <f t="shared" si="8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35" t="str">
        <f t="shared" si="10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 x14ac:dyDescent="0.3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400</v>
      </c>
      <c r="K23" s="6">
        <f t="shared" si="5"/>
        <v>0</v>
      </c>
      <c r="L23" s="7">
        <f t="shared" si="6"/>
        <v>0</v>
      </c>
      <c r="M23" s="4">
        <f t="shared" si="7"/>
        <v>0</v>
      </c>
      <c r="N23" s="135" t="str">
        <f t="shared" si="8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35" t="str">
        <f t="shared" si="10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 x14ac:dyDescent="0.3">
      <c r="B24" s="140" t="s">
        <v>20</v>
      </c>
      <c r="C24" s="141"/>
      <c r="D24" s="52"/>
      <c r="E24" s="62">
        <f>SUM(E13:E23)</f>
        <v>3.5</v>
      </c>
      <c r="F24" s="62">
        <f>SUM(F13:F23)</f>
        <v>6</v>
      </c>
      <c r="G24" s="62">
        <f>SUM(G13:G23)</f>
        <v>400</v>
      </c>
      <c r="H24" s="81"/>
      <c r="I24" s="62">
        <f t="shared" ref="I24" si="15">IF(G24="","",(SUM(E24+F24+Q24)))</f>
        <v>9.5</v>
      </c>
      <c r="J24" s="82">
        <f>J23</f>
        <v>400</v>
      </c>
      <c r="K24" s="82">
        <f t="shared" ref="K24" si="16">E$4-J24</f>
        <v>0</v>
      </c>
      <c r="L24" s="83">
        <f>SUM(L13:L23)</f>
        <v>0</v>
      </c>
      <c r="M24" s="81">
        <f>SUM(M13:M23)</f>
        <v>400</v>
      </c>
      <c r="N24" s="142" t="e">
        <f>SUM(M24/L24)</f>
        <v>#DIV/0!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" thickBot="1" x14ac:dyDescent="0.35">
      <c r="B25" s="242" t="s">
        <v>37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 x14ac:dyDescent="0.3">
      <c r="B26" s="151" t="s">
        <v>62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400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3.5</v>
      </c>
      <c r="W26" s="57">
        <f>U26/V26</f>
        <v>0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>
        <v>42167</v>
      </c>
      <c r="C27" s="60" t="s">
        <v>65</v>
      </c>
      <c r="D27" s="8"/>
      <c r="E27" s="30">
        <v>1</v>
      </c>
      <c r="F27" s="31">
        <v>3.5</v>
      </c>
      <c r="G27" s="32">
        <v>50</v>
      </c>
      <c r="H27" s="4"/>
      <c r="I27" s="7"/>
      <c r="J27" s="6">
        <f>SUM(G$26:G27)</f>
        <v>50</v>
      </c>
      <c r="K27" s="6">
        <f>E$4-J27</f>
        <v>350</v>
      </c>
      <c r="L27" s="7">
        <f t="shared" ref="L27:L37" si="17">IF(G27="",0,T$26*(I27-F27-Q27))</f>
        <v>0</v>
      </c>
      <c r="M27" s="4">
        <f>G27</f>
        <v>50</v>
      </c>
      <c r="N27" s="135" t="str">
        <f>IF(L27=0,"",(M27/L27))</f>
        <v/>
      </c>
      <c r="O27" s="136"/>
      <c r="P27" s="33"/>
      <c r="Q27" s="8">
        <v>0</v>
      </c>
      <c r="R27" s="8">
        <v>0</v>
      </c>
      <c r="S27" s="8">
        <v>0</v>
      </c>
      <c r="T27" s="163"/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 x14ac:dyDescent="0.3">
      <c r="B28" s="9">
        <v>42169</v>
      </c>
      <c r="C28" s="60" t="s">
        <v>65</v>
      </c>
      <c r="D28" s="8"/>
      <c r="E28" s="30">
        <v>3.5</v>
      </c>
      <c r="F28" s="34">
        <v>0</v>
      </c>
      <c r="G28" s="32">
        <v>350</v>
      </c>
      <c r="H28" s="4" t="e">
        <f>IF(G28="","",(IF(#REF!=0,"",(#REF!*G28*#REF!))))</f>
        <v>#REF!</v>
      </c>
      <c r="I28" s="7">
        <f t="shared" ref="I28:I37" si="20">IF(G28="","",(SUM(E28+F28+Q28)))</f>
        <v>3.5</v>
      </c>
      <c r="J28" s="6">
        <f>SUM(G$26:G28)</f>
        <v>400</v>
      </c>
      <c r="K28" s="6">
        <f>E$4-J28</f>
        <v>0</v>
      </c>
      <c r="L28" s="7">
        <f t="shared" si="17"/>
        <v>0</v>
      </c>
      <c r="M28" s="4">
        <f t="shared" ref="M28:M37" si="21">G28</f>
        <v>350</v>
      </c>
      <c r="N28" s="135" t="str">
        <f t="shared" ref="N28:N37" si="22">IF(L28=0,"",(M28/L28))</f>
        <v/>
      </c>
      <c r="O28" s="136"/>
      <c r="P28" s="33"/>
      <c r="Q28" s="8">
        <v>0</v>
      </c>
      <c r="R28" s="8">
        <v>0</v>
      </c>
      <c r="S28" s="8">
        <v>0</v>
      </c>
      <c r="T28" s="163" t="s">
        <v>72</v>
      </c>
      <c r="U28" s="164"/>
      <c r="V28" s="164"/>
      <c r="W28" s="165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35" t="str">
        <f t="shared" ref="AK28:AK37" si="24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 x14ac:dyDescent="0.3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400</v>
      </c>
      <c r="K29" s="6">
        <f t="shared" ref="K29:K31" si="26">E$4-J29</f>
        <v>0</v>
      </c>
      <c r="L29" s="7">
        <f t="shared" ref="L29:L31" si="27">IF(G29="",0,T$26*(I29-F29-Q29))</f>
        <v>0</v>
      </c>
      <c r="M29" s="4">
        <f t="shared" ref="M29:M31" si="28">G29</f>
        <v>0</v>
      </c>
      <c r="N29" s="135" t="str">
        <f t="shared" ref="N29:N31" si="29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35" t="str">
        <f t="shared" si="24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 x14ac:dyDescent="0.3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400</v>
      </c>
      <c r="K30" s="6">
        <f t="shared" si="26"/>
        <v>0</v>
      </c>
      <c r="L30" s="7">
        <f t="shared" si="27"/>
        <v>0</v>
      </c>
      <c r="M30" s="4">
        <f t="shared" si="28"/>
        <v>0</v>
      </c>
      <c r="N30" s="135" t="str">
        <f t="shared" si="29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35" t="str">
        <f t="shared" si="24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400</v>
      </c>
      <c r="K31" s="6">
        <f t="shared" si="26"/>
        <v>0</v>
      </c>
      <c r="L31" s="7">
        <f t="shared" si="27"/>
        <v>0</v>
      </c>
      <c r="M31" s="4">
        <f t="shared" si="28"/>
        <v>0</v>
      </c>
      <c r="N31" s="135" t="str">
        <f t="shared" si="29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35" t="str">
        <f t="shared" si="24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400</v>
      </c>
      <c r="K32" s="6">
        <f t="shared" ref="K32" si="33">E$4-J32</f>
        <v>0</v>
      </c>
      <c r="L32" s="7">
        <f t="shared" ref="L32" si="34">IF(G32="",0,T$26*(I32-F32-Q32))</f>
        <v>0</v>
      </c>
      <c r="M32" s="4">
        <f t="shared" ref="M32" si="35">G32</f>
        <v>0</v>
      </c>
      <c r="N32" s="135" t="str">
        <f t="shared" ref="N32" si="36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35" t="str">
        <f t="shared" si="24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400</v>
      </c>
      <c r="K33" s="6">
        <f>E$4-J33</f>
        <v>0</v>
      </c>
      <c r="L33" s="7">
        <f t="shared" si="17"/>
        <v>0</v>
      </c>
      <c r="M33" s="4">
        <f t="shared" si="21"/>
        <v>0</v>
      </c>
      <c r="N33" s="135" t="str">
        <f t="shared" si="22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35" t="str">
        <f t="shared" si="24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400</v>
      </c>
      <c r="K34" s="6">
        <f t="shared" ref="K34:K38" si="39">E$4-J34</f>
        <v>0</v>
      </c>
      <c r="L34" s="7">
        <f t="shared" si="17"/>
        <v>0</v>
      </c>
      <c r="M34" s="4">
        <f t="shared" si="21"/>
        <v>0</v>
      </c>
      <c r="N34" s="135" t="str">
        <f t="shared" si="22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35" t="str">
        <f t="shared" si="24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400</v>
      </c>
      <c r="K35" s="6">
        <f t="shared" si="39"/>
        <v>0</v>
      </c>
      <c r="L35" s="7">
        <f t="shared" si="17"/>
        <v>0</v>
      </c>
      <c r="M35" s="4">
        <f t="shared" si="21"/>
        <v>0</v>
      </c>
      <c r="N35" s="135" t="str">
        <f t="shared" si="22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35" t="str">
        <f t="shared" si="24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400</v>
      </c>
      <c r="K36" s="6">
        <f t="shared" si="39"/>
        <v>0</v>
      </c>
      <c r="L36" s="7">
        <f t="shared" si="17"/>
        <v>0</v>
      </c>
      <c r="M36" s="4">
        <f t="shared" si="21"/>
        <v>0</v>
      </c>
      <c r="N36" s="135" t="str">
        <f t="shared" si="22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35" t="str">
        <f t="shared" si="24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400</v>
      </c>
      <c r="K37" s="6">
        <f t="shared" si="39"/>
        <v>0</v>
      </c>
      <c r="L37" s="7">
        <f t="shared" si="17"/>
        <v>0</v>
      </c>
      <c r="M37" s="4">
        <f t="shared" si="21"/>
        <v>0</v>
      </c>
      <c r="N37" s="135" t="str">
        <f t="shared" si="22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35" t="str">
        <f t="shared" si="24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 x14ac:dyDescent="0.3">
      <c r="B38" s="140" t="s">
        <v>20</v>
      </c>
      <c r="C38" s="141"/>
      <c r="D38" s="53"/>
      <c r="E38" s="63">
        <f t="shared" ref="E38:F38" si="41">SUM(E27:E37)</f>
        <v>4.5</v>
      </c>
      <c r="F38" s="63">
        <f t="shared" si="41"/>
        <v>3.5</v>
      </c>
      <c r="G38" s="63">
        <f>SUM(G27:G37)</f>
        <v>400</v>
      </c>
      <c r="H38" s="81"/>
      <c r="I38" s="83">
        <f t="shared" ref="I38" si="42">IF(G38="","",(SUM(E38+F38+Q38)))</f>
        <v>8</v>
      </c>
      <c r="J38" s="82">
        <f>J37</f>
        <v>400</v>
      </c>
      <c r="K38" s="82">
        <f t="shared" si="39"/>
        <v>0</v>
      </c>
      <c r="L38" s="83">
        <f>SUM(L27:L37)</f>
        <v>0</v>
      </c>
      <c r="M38" s="81">
        <f>SUM(M27:M37)</f>
        <v>400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" thickBot="1" x14ac:dyDescent="0.35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 x14ac:dyDescent="0.3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400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400</v>
      </c>
      <c r="L41" s="7">
        <f t="shared" ref="L41:L51" si="46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400</v>
      </c>
      <c r="L42" s="7">
        <f t="shared" si="46"/>
        <v>0</v>
      </c>
      <c r="M42" s="4">
        <f t="shared" ref="M42:M51" si="49">G42</f>
        <v>0</v>
      </c>
      <c r="N42" s="135" t="str">
        <f t="shared" ref="N42:N51" si="50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35" t="str">
        <f t="shared" ref="AK42:AK51" si="52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400</v>
      </c>
      <c r="L43" s="7">
        <f t="shared" ref="L43:L45" si="55">IF(G43="",0,T$26*(I43-F43-Q43))</f>
        <v>0</v>
      </c>
      <c r="M43" s="4">
        <f t="shared" ref="M43:M45" si="56">G43</f>
        <v>0</v>
      </c>
      <c r="N43" s="135" t="str">
        <f t="shared" ref="N43:N45" si="57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35" t="str">
        <f t="shared" si="52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400</v>
      </c>
      <c r="L44" s="7">
        <f t="shared" si="55"/>
        <v>0</v>
      </c>
      <c r="M44" s="4">
        <f t="shared" si="56"/>
        <v>0</v>
      </c>
      <c r="N44" s="135" t="str">
        <f t="shared" si="57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35" t="str">
        <f t="shared" si="52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400</v>
      </c>
      <c r="L45" s="7">
        <f t="shared" si="55"/>
        <v>0</v>
      </c>
      <c r="M45" s="4">
        <f t="shared" si="56"/>
        <v>0</v>
      </c>
      <c r="N45" s="135" t="str">
        <f t="shared" si="57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35" t="str">
        <f t="shared" si="52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400</v>
      </c>
      <c r="L46" s="7">
        <f t="shared" si="46"/>
        <v>0</v>
      </c>
      <c r="M46" s="4">
        <f t="shared" si="49"/>
        <v>0</v>
      </c>
      <c r="N46" s="135" t="str">
        <f t="shared" si="50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35" t="str">
        <f t="shared" si="52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400</v>
      </c>
      <c r="L47" s="7">
        <f t="shared" si="46"/>
        <v>0</v>
      </c>
      <c r="M47" s="4">
        <f t="shared" si="49"/>
        <v>0</v>
      </c>
      <c r="N47" s="135" t="str">
        <f t="shared" si="50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35" t="str">
        <f t="shared" si="52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400</v>
      </c>
      <c r="L48" s="7">
        <f t="shared" ref="L48" si="64">IF(G48="",0,T$26*(I48-F48-Q48))</f>
        <v>0</v>
      </c>
      <c r="M48" s="4">
        <f t="shared" ref="M48" si="65">G48</f>
        <v>0</v>
      </c>
      <c r="N48" s="135" t="str">
        <f t="shared" ref="N48" si="66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35" t="str">
        <f t="shared" si="52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400</v>
      </c>
      <c r="L49" s="7">
        <f t="shared" si="46"/>
        <v>0</v>
      </c>
      <c r="M49" s="4">
        <f t="shared" si="49"/>
        <v>0</v>
      </c>
      <c r="N49" s="135" t="str">
        <f t="shared" si="50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35" t="str">
        <f t="shared" si="52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400</v>
      </c>
      <c r="L50" s="7">
        <f t="shared" si="46"/>
        <v>0</v>
      </c>
      <c r="M50" s="4">
        <f t="shared" si="49"/>
        <v>0</v>
      </c>
      <c r="N50" s="135" t="str">
        <f t="shared" si="50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35" t="str">
        <f t="shared" si="52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400</v>
      </c>
      <c r="L51" s="7">
        <f t="shared" si="46"/>
        <v>0</v>
      </c>
      <c r="M51" s="4">
        <f t="shared" si="49"/>
        <v>0</v>
      </c>
      <c r="N51" s="135" t="str">
        <f t="shared" si="50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35" t="str">
        <f t="shared" si="52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 x14ac:dyDescent="0.3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400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 x14ac:dyDescent="0.35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 x14ac:dyDescent="0.3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 x14ac:dyDescent="0.3">
      <c r="B56" s="108" t="s">
        <v>51</v>
      </c>
      <c r="C56" s="109"/>
      <c r="D56" s="109"/>
      <c r="E56" s="109"/>
      <c r="F56" s="110">
        <v>398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42166</v>
      </c>
      <c r="N56" s="114"/>
      <c r="O56" s="240" t="s">
        <v>66</v>
      </c>
      <c r="P56" s="115"/>
      <c r="Q56" s="115"/>
      <c r="R56" s="241" t="s">
        <v>67</v>
      </c>
      <c r="S56" s="115"/>
      <c r="T56" s="241" t="s">
        <v>68</v>
      </c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 x14ac:dyDescent="0.3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>
        <v>42167</v>
      </c>
      <c r="N57" s="114"/>
      <c r="O57" s="241" t="s">
        <v>71</v>
      </c>
      <c r="P57" s="115"/>
      <c r="Q57" s="115"/>
      <c r="R57" s="241" t="s">
        <v>67</v>
      </c>
      <c r="S57" s="115"/>
      <c r="T57" s="241" t="s">
        <v>68</v>
      </c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 x14ac:dyDescent="0.3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 x14ac:dyDescent="0.3">
      <c r="B59" s="117" t="s">
        <v>48</v>
      </c>
      <c r="C59" s="118"/>
      <c r="D59" s="118"/>
      <c r="E59" s="118"/>
      <c r="F59" s="110">
        <f>G38</f>
        <v>400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 x14ac:dyDescent="0.35">
      <c r="B60" s="102" t="s">
        <v>47</v>
      </c>
      <c r="C60" s="103"/>
      <c r="D60" s="103"/>
      <c r="E60" s="103"/>
      <c r="F60" s="104">
        <f>G24</f>
        <v>400</v>
      </c>
      <c r="G60" s="105"/>
      <c r="H60" s="66"/>
      <c r="I60" s="245" t="s">
        <v>61</v>
      </c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 x14ac:dyDescent="0.3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2015-04-22T11:19:37Z</cp:lastPrinted>
  <dcterms:created xsi:type="dcterms:W3CDTF">2014-06-10T19:48:08Z</dcterms:created>
  <dcterms:modified xsi:type="dcterms:W3CDTF">2015-06-17T19:24:41Z</dcterms:modified>
</cp:coreProperties>
</file>