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C57" i="1" l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38" i="1" l="1"/>
  <c r="AK52" i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<sst xmlns="http://schemas.openxmlformats.org/spreadsheetml/2006/main" count="144" uniqueCount="76">
  <si>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</si>
  <si>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</si>
  <si>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</si>
  <si>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</si>
  <si>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</si>
  <si>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</si>
  <si>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</si>
  <si>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</si>
  <si>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</si>
  <si>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</si>
  <si>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</si>
  <si>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</si>
  <si>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</si>
  <si>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</si>
  <si>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</si>
  <si>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</si>
  <si>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</si>
  <si>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</si>
  <si>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</si>
  <si>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</si>
  <si>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</si>
  <si>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</si>
  <si>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</si>
  <si>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</si>
  <si>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</si>
  <si>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</si>
  <si>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</si>
  <si>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</si>
  <si>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</si>
  <si>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</si>
  <si>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</si>
  <si>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</si>
  <si>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</si>
  <si>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</si>
  <si>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</si>
  <si>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</si>
  <si>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</si>
  <si>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</si>
  <si>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</si>
  <si>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</si>
  <si>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</si>
  <si>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</si>
  <si>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</si>
  <si>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</si>
  <si>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</si>
  <si>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</si>
  <si>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</si>
  <si>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</si>
  <si>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</si>
  <si>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</si>
  <si>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</si>
  <si>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</si>
  <si>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</si>
  <si>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</si>
  <si>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</si>
  <si>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</si>
  <si>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</si>
  <si>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</si>
  <si>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</si>
  <si>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</si>
  <si>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</si>
  <si>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S169S169002</t>
  </si>
  <si>
    <t xml:space="preserve">Routing:  PACK DEPT       </t>
  </si>
  <si>
    <t>S/U HRS OK PER MR</t>
  </si>
  <si>
    <t>S169S169002-10</t>
  </si>
  <si>
    <t>B</t>
  </si>
  <si>
    <t>5M 18SEC</t>
  </si>
  <si>
    <t>MR 11/24/14</t>
  </si>
  <si>
    <t>Machine #   HARDING</t>
  </si>
  <si>
    <t>BA</t>
  </si>
  <si>
    <t>BJ/TG</t>
  </si>
  <si>
    <t>1020PM</t>
  </si>
  <si>
    <t>YES</t>
  </si>
  <si>
    <t>JC/WRB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</si>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</sst>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I47" sqref="I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 x14ac:dyDescent="0.3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65</v>
      </c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 x14ac:dyDescent="0.3">
      <c r="B3" s="224" t="s">
        <v>22</v>
      </c>
      <c r="C3" s="204"/>
      <c r="D3" s="24"/>
      <c r="E3" s="225">
        <v>372438</v>
      </c>
      <c r="F3" s="226"/>
      <c r="G3" s="227"/>
      <c r="H3" s="22"/>
      <c r="I3" s="25"/>
      <c r="J3" s="203" t="s">
        <v>25</v>
      </c>
      <c r="K3" s="228"/>
      <c r="L3" s="203" t="s">
        <v>64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 x14ac:dyDescent="0.3">
      <c r="B4" s="206" t="s">
        <v>23</v>
      </c>
      <c r="C4" s="208"/>
      <c r="D4" s="24"/>
      <c r="E4" s="229">
        <v>160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 x14ac:dyDescent="0.3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 x14ac:dyDescent="0.3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39" t="s">
        <v>57</v>
      </c>
      <c r="S7" s="239"/>
      <c r="T7" s="239"/>
      <c r="U7" s="203" t="s">
        <v>67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 x14ac:dyDescent="0.3">
      <c r="B8" s="206" t="s">
        <v>63</v>
      </c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 x14ac:dyDescent="0.3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 x14ac:dyDescent="0.3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 x14ac:dyDescent="0.35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 x14ac:dyDescent="0.3">
      <c r="B12" s="150" t="s">
        <v>68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160</v>
      </c>
      <c r="L12" s="153" t="s">
        <v>55</v>
      </c>
      <c r="M12" s="154"/>
      <c r="N12" s="243" t="s">
        <v>66</v>
      </c>
      <c r="O12" s="244"/>
      <c r="P12" s="70"/>
      <c r="Q12" s="70"/>
      <c r="R12" s="70"/>
      <c r="S12" s="71"/>
      <c r="T12" s="72">
        <v>9</v>
      </c>
      <c r="U12" s="72">
        <v>4</v>
      </c>
      <c r="V12" s="54">
        <f>SUM(F13:F23)</f>
        <v>4</v>
      </c>
      <c r="W12" s="55">
        <f>U12/V12</f>
        <v>1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42199</v>
      </c>
      <c r="C13" s="30" t="s">
        <v>69</v>
      </c>
      <c r="D13" s="30"/>
      <c r="E13" s="30">
        <v>0.5</v>
      </c>
      <c r="F13" s="80">
        <v>4</v>
      </c>
      <c r="G13" s="32">
        <v>8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8</v>
      </c>
      <c r="K13" s="6">
        <f>E$4-J13</f>
        <v>152</v>
      </c>
      <c r="L13" s="7">
        <f t="shared" ref="L13:L23" si="1">IF(G13="",0,$T$12*(I13-F13-Q13))</f>
        <v>4.5</v>
      </c>
      <c r="M13" s="4">
        <f>G13</f>
        <v>8</v>
      </c>
      <c r="N13" s="134">
        <f>IF(L13=0,"",(M13/L13))</f>
        <v>1.7777777777777777</v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 x14ac:dyDescent="0.3">
      <c r="B14" s="29">
        <v>42200</v>
      </c>
      <c r="C14" s="30" t="s">
        <v>70</v>
      </c>
      <c r="D14" s="30"/>
      <c r="E14" s="30">
        <v>6</v>
      </c>
      <c r="F14" s="81">
        <v>0</v>
      </c>
      <c r="G14" s="32">
        <v>90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98</v>
      </c>
      <c r="K14" s="6">
        <f>E$4-J14</f>
        <v>62</v>
      </c>
      <c r="L14" s="7">
        <f t="shared" si="1"/>
        <v>54</v>
      </c>
      <c r="M14" s="4">
        <f t="shared" ref="M14:M23" si="4">G14</f>
        <v>90</v>
      </c>
      <c r="N14" s="134">
        <f t="shared" ref="N14:N23" si="5">IF(L14=0,"",(M14/L14))</f>
        <v>1.6666666666666667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98</v>
      </c>
      <c r="K15" s="6">
        <f>E$4-J15</f>
        <v>62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71" t="s">
        <v>74</v>
      </c>
      <c r="U15" s="172"/>
      <c r="V15" s="172"/>
      <c r="W15" s="173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98</v>
      </c>
      <c r="K16" s="6">
        <f t="shared" ref="K16:K24" si="8">E$4-J16</f>
        <v>62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 t="s">
        <v>75</v>
      </c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98</v>
      </c>
      <c r="K17" s="6">
        <f t="shared" ref="K17" si="11">E$4-J17</f>
        <v>62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98</v>
      </c>
      <c r="K18" s="6">
        <f t="shared" ref="K18:K20" si="17">E$4-J18</f>
        <v>62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98</v>
      </c>
      <c r="K19" s="6">
        <f t="shared" si="17"/>
        <v>62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98</v>
      </c>
      <c r="K20" s="6">
        <f t="shared" si="17"/>
        <v>62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98</v>
      </c>
      <c r="K21" s="6">
        <f t="shared" si="8"/>
        <v>62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98</v>
      </c>
      <c r="K22" s="6">
        <f t="shared" si="8"/>
        <v>62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98</v>
      </c>
      <c r="K23" s="6">
        <f t="shared" si="8"/>
        <v>62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 x14ac:dyDescent="0.3">
      <c r="B24" s="139" t="s">
        <v>20</v>
      </c>
      <c r="C24" s="140"/>
      <c r="D24" s="52"/>
      <c r="E24" s="62">
        <f>SUM(E13:E23)</f>
        <v>6.5</v>
      </c>
      <c r="F24" s="62">
        <f>SUM(F13:F23)</f>
        <v>4</v>
      </c>
      <c r="G24" s="62">
        <f>SUM(G13:G23)</f>
        <v>98</v>
      </c>
      <c r="H24" s="84"/>
      <c r="I24" s="62">
        <f t="shared" si="0"/>
        <v>10.5</v>
      </c>
      <c r="J24" s="85">
        <f>J23</f>
        <v>98</v>
      </c>
      <c r="K24" s="85">
        <f t="shared" si="8"/>
        <v>62</v>
      </c>
      <c r="L24" s="86">
        <f>SUM(L13:L23)</f>
        <v>58.5</v>
      </c>
      <c r="M24" s="84">
        <f>SUM(M13:M23)</f>
        <v>98</v>
      </c>
      <c r="N24" s="141">
        <f>SUM(M24/L24)</f>
        <v>1.6752136752136753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" thickBot="1" x14ac:dyDescent="0.35">
      <c r="B25" s="240" t="s">
        <v>62</v>
      </c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2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 x14ac:dyDescent="0.3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160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160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160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160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160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160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160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160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160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160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160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160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 x14ac:dyDescent="0.3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160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" thickBot="1" x14ac:dyDescent="0.35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 x14ac:dyDescent="0.3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160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160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160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160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160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160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160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160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160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160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160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160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 x14ac:dyDescent="0.3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160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 x14ac:dyDescent="0.35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 x14ac:dyDescent="0.3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 x14ac:dyDescent="0.3">
      <c r="B56" s="107" t="s">
        <v>51</v>
      </c>
      <c r="C56" s="108"/>
      <c r="D56" s="108"/>
      <c r="E56" s="108"/>
      <c r="F56" s="109">
        <v>98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>
        <v>42199</v>
      </c>
      <c r="N56" s="113"/>
      <c r="O56" s="121" t="s">
        <v>71</v>
      </c>
      <c r="P56" s="114"/>
      <c r="Q56" s="114"/>
      <c r="R56" s="114" t="s">
        <v>72</v>
      </c>
      <c r="S56" s="114"/>
      <c r="T56" s="114" t="s">
        <v>73</v>
      </c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101" t="s">
        <v>47</v>
      </c>
      <c r="C60" s="102"/>
      <c r="D60" s="102"/>
      <c r="E60" s="102"/>
      <c r="F60" s="103">
        <f>G24</f>
        <v>98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 x14ac:dyDescent="0.3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2015-07-16T17:45:09Z</dcterms:modified>
</cp:coreProperties>
</file>