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<sst xmlns="http://schemas.openxmlformats.org/spreadsheetml/2006/main" count="140" uniqueCount="70">
  <si>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</si>
  <si>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</si>
  <si>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</si>
  <si>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</si>
  <si>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</si>
  <si>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</si>
  <si>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</si>
  <si>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</si>
  <si>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</si>
  <si>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</si>
  <si>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</si>
  <si>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</si>
  <si>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</si>
  <si>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</si>
  <si>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</si>
  <si>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</si>
  <si>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</si>
  <si>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</si>
  <si>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</si>
  <si>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</si>
  <si>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</si>
  <si>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</si>
  <si>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</si>
  <si>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</si>
  <si>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</si>
  <si>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</si>
  <si>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</si>
  <si>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</si>
  <si>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</si>
  <si>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</si>
  <si>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</si>
  <si>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</si>
  <si>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</si>
  <si>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</si>
  <si>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</si>
  <si>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</si>
  <si>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</si>
  <si>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</si>
  <si>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</si>
  <si>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</si>
  <si>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</si>
  <si>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</si>
  <si>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</si>
  <si>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</si>
  <si>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</si>
  <si>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</si>
  <si>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</si>
  <si>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</si>
  <si>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</si>
  <si>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</si>
  <si>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</si>
  <si>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</si>
  <si>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</si>
  <si>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</si>
  <si>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</si>
  <si>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</si>
  <si>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</si>
  <si>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</si>
  <si>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</si>
  <si>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</si>
  <si>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</si>
  <si>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</si>
  <si>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S20S20003-10</t>
  </si>
  <si>
    <t>A02001-0060</t>
  </si>
  <si>
    <t>JB</t>
  </si>
  <si>
    <t>HVD</t>
  </si>
  <si>
    <t>JOB OUT</t>
  </si>
  <si>
    <t>No parts@mach per MR</t>
  </si>
  <si>
    <t>yes</t>
  </si>
  <si>
    <t>VG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</si>
</sst>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A17:B17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4"/>
      <c r="AT1" s="20"/>
    </row>
    <row r="2" spans="2:46" ht="19.5" customHeight="1">
      <c r="B2" s="147" t="s">
        <v>24</v>
      </c>
      <c r="C2" s="148"/>
      <c r="D2" s="21"/>
      <c r="E2" s="149" t="s">
        <v>62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3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>
        <v>357592</v>
      </c>
      <c r="F3" s="150"/>
      <c r="G3" s="151"/>
      <c r="H3" s="22"/>
      <c r="I3" s="25"/>
      <c r="J3" s="145" t="s">
        <v>25</v>
      </c>
      <c r="K3" s="146"/>
      <c r="L3" s="145" t="s">
        <v>63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2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300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2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22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2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4"/>
      <c r="N6" s="85"/>
      <c r="O6" s="85"/>
      <c r="P6" s="85"/>
      <c r="Q6" s="86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3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3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3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3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32" t="s">
        <v>59</v>
      </c>
      <c r="S9" s="232"/>
      <c r="T9" s="232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32" t="s">
        <v>59</v>
      </c>
      <c r="AP9" s="232"/>
      <c r="AQ9" s="232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300</v>
      </c>
      <c r="L12" s="169" t="s">
        <v>55</v>
      </c>
      <c r="M12" s="170"/>
      <c r="N12" s="169"/>
      <c r="O12" s="171"/>
      <c r="P12" s="67"/>
      <c r="Q12" s="67"/>
      <c r="R12" s="67"/>
      <c r="S12" s="68"/>
      <c r="T12" s="69"/>
      <c r="U12" s="69"/>
      <c r="V12" s="54">
        <f>SUM(F13:F23)</f>
        <v>3.5</v>
      </c>
      <c r="W12" s="55">
        <f>U12/V12</f>
        <v>0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42004</v>
      </c>
      <c r="C13" s="30" t="s">
        <v>64</v>
      </c>
      <c r="D13" s="30"/>
      <c r="E13" s="30">
        <v>4.5</v>
      </c>
      <c r="F13" s="77">
        <v>3.5</v>
      </c>
      <c r="G13" s="32">
        <v>123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123</v>
      </c>
      <c r="K13" s="6">
        <f>E$4-J13</f>
        <v>177</v>
      </c>
      <c r="L13" s="7">
        <f t="shared" ref="L13:L23" si="1">IF(G13="",0,$T$12*(I13-F13-Q13))</f>
        <v>0</v>
      </c>
      <c r="M13" s="4">
        <f>G13</f>
        <v>123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2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19"/>
      <c r="AR13" s="220"/>
      <c r="AS13" s="220"/>
      <c r="AT13" s="221"/>
    </row>
    <row r="14" spans="2:46" ht="15" customHeight="1">
      <c r="B14" s="29">
        <v>42006</v>
      </c>
      <c r="C14" s="30" t="s">
        <v>65</v>
      </c>
      <c r="D14" s="30"/>
      <c r="E14" s="30">
        <v>8</v>
      </c>
      <c r="F14" s="78">
        <v>0</v>
      </c>
      <c r="G14" s="32">
        <v>141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264</v>
      </c>
      <c r="K14" s="6">
        <f>E$4-J14</f>
        <v>36</v>
      </c>
      <c r="L14" s="7">
        <f t="shared" si="1"/>
        <v>0</v>
      </c>
      <c r="M14" s="4">
        <f t="shared" ref="M14:M23" si="4">G14</f>
        <v>141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42009</v>
      </c>
      <c r="C15" s="30" t="s">
        <v>65</v>
      </c>
      <c r="D15" s="30"/>
      <c r="E15" s="30">
        <v>3</v>
      </c>
      <c r="F15" s="78">
        <v>0</v>
      </c>
      <c r="G15" s="32">
        <v>69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333</v>
      </c>
      <c r="K15" s="6">
        <f>E$4-J15</f>
        <v>-33</v>
      </c>
      <c r="L15" s="7">
        <f t="shared" si="1"/>
        <v>0</v>
      </c>
      <c r="M15" s="4">
        <f t="shared" si="4"/>
        <v>69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219" t="s">
        <v>66</v>
      </c>
      <c r="U15" s="220"/>
      <c r="V15" s="220"/>
      <c r="W15" s="221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333</v>
      </c>
      <c r="K16" s="6">
        <f t="shared" ref="K16:K24" si="8">E$4-J16</f>
        <v>-33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 t="s">
        <v>67</v>
      </c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333</v>
      </c>
      <c r="K17" s="6">
        <f t="shared" ref="K17" si="11">E$4-J17</f>
        <v>-33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333</v>
      </c>
      <c r="K18" s="6">
        <f t="shared" ref="K18:K20" si="17">E$4-J18</f>
        <v>-33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333</v>
      </c>
      <c r="K19" s="6">
        <f t="shared" si="17"/>
        <v>-33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333</v>
      </c>
      <c r="K20" s="6">
        <f t="shared" si="17"/>
        <v>-33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333</v>
      </c>
      <c r="K21" s="6">
        <f t="shared" si="8"/>
        <v>-33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333</v>
      </c>
      <c r="K22" s="6">
        <f t="shared" si="8"/>
        <v>-33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333</v>
      </c>
      <c r="K23" s="6">
        <f t="shared" si="8"/>
        <v>-33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15.5</v>
      </c>
      <c r="F24" s="62">
        <f>SUM(F13:F23)</f>
        <v>3.5</v>
      </c>
      <c r="G24" s="62">
        <f>SUM(G13:G23)</f>
        <v>333</v>
      </c>
      <c r="H24" s="81"/>
      <c r="I24" s="62">
        <f t="shared" si="0"/>
        <v>19</v>
      </c>
      <c r="J24" s="82">
        <f>J23</f>
        <v>333</v>
      </c>
      <c r="K24" s="82">
        <f t="shared" si="8"/>
        <v>-33</v>
      </c>
      <c r="L24" s="83">
        <f>SUM(L13:L23)</f>
        <v>0</v>
      </c>
      <c r="M24" s="81">
        <f>SUM(M13:M23)</f>
        <v>333</v>
      </c>
      <c r="N24" s="121" t="e">
        <f>SUM(M24/L24)</f>
        <v>#DIV/0!</v>
      </c>
      <c r="O24" s="122"/>
      <c r="P24" s="84"/>
      <c r="Q24" s="83">
        <f>SUM(Q13:Q23)</f>
        <v>0</v>
      </c>
      <c r="R24" s="83"/>
      <c r="S24" s="83">
        <f>SUM(S13:S23)</f>
        <v>2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1" t="e">
        <f>SUM(AJ24/AI24)</f>
        <v>#DIV/0!</v>
      </c>
      <c r="AL24" s="122"/>
      <c r="AM24" s="84"/>
      <c r="AN24" s="83">
        <f>SUM(AN13:AN23)</f>
        <v>0</v>
      </c>
      <c r="AO24" s="83"/>
      <c r="AP24" s="83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300</v>
      </c>
      <c r="L26" s="169" t="s">
        <v>55</v>
      </c>
      <c r="M26" s="170"/>
      <c r="N26" s="169"/>
      <c r="O26" s="171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300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3"/>
      <c r="AR27" s="234"/>
      <c r="AS27" s="234"/>
      <c r="AT27" s="23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300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300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300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300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300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300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300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300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300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300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300</v>
      </c>
      <c r="L38" s="83">
        <f>SUM(L27:L37)</f>
        <v>0</v>
      </c>
      <c r="M38" s="81">
        <f>SUM(M27:M37)</f>
        <v>0</v>
      </c>
      <c r="N38" s="121" t="e">
        <f>SUM(M38/L38)</f>
        <v>#DIV/0!</v>
      </c>
      <c r="O38" s="122"/>
      <c r="P38" s="84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1" t="e">
        <f>SUM(AJ38/AI38)</f>
        <v>#DIV/0!</v>
      </c>
      <c r="AL38" s="122"/>
      <c r="AM38" s="84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97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300</v>
      </c>
      <c r="L40" s="169" t="s">
        <v>55</v>
      </c>
      <c r="M40" s="170"/>
      <c r="N40" s="169"/>
      <c r="O40" s="171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300</v>
      </c>
      <c r="L52" s="83">
        <f>SUM(L41:L51)</f>
        <v>0</v>
      </c>
      <c r="M52" s="81">
        <f>SUM(M41:M51)</f>
        <v>0</v>
      </c>
      <c r="N52" s="121" t="e">
        <f>SUM(M52/L52)</f>
        <v>#DIV/0!</v>
      </c>
      <c r="O52" s="122"/>
      <c r="P52" s="84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1" t="e">
        <f>SUM(AJ52/AI52)</f>
        <v>#DIV/0!</v>
      </c>
      <c r="AL52" s="122"/>
      <c r="AM52" s="84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97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5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334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>
        <v>42003</v>
      </c>
      <c r="N56" s="142"/>
      <c r="O56" s="236">
        <v>0.63541666666666663</v>
      </c>
      <c r="P56" s="116"/>
      <c r="Q56" s="116"/>
      <c r="R56" s="115" t="s">
        <v>68</v>
      </c>
      <c r="S56" s="116"/>
      <c r="T56" s="115" t="s">
        <v>69</v>
      </c>
      <c r="U56" s="116"/>
      <c r="V56" s="115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2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333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2015-01-12T20:30:54Z</dcterms:modified>
</cp:coreProperties>
</file>