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J27" i="1" l="1"/>
  <c r="K27" i="1" s="1"/>
  <c r="L27" i="1"/>
  <c r="N27" i="1" s="1"/>
  <c r="M27" i="1"/>
  <c r="I41" i="1"/>
  <c r="J41" i="1"/>
  <c r="K41" i="1"/>
  <c r="L41" i="1"/>
  <c r="M41" i="1"/>
  <c r="N41" i="1"/>
  <c r="I14" i="1"/>
  <c r="I15" i="1"/>
  <c r="I16" i="1"/>
  <c r="I17" i="1"/>
  <c r="I18" i="1"/>
  <c r="I19" i="1"/>
  <c r="I20" i="1"/>
  <c r="I21" i="1"/>
  <c r="I22" i="1"/>
  <c r="I23" i="1"/>
  <c r="J14" i="1"/>
  <c r="J15" i="1"/>
  <c r="K15" i="1" s="1"/>
  <c r="J16" i="1"/>
  <c r="K16" i="1" s="1"/>
  <c r="J17" i="1"/>
  <c r="J18" i="1"/>
  <c r="J19" i="1"/>
  <c r="K19" i="1" s="1"/>
  <c r="J20" i="1"/>
  <c r="K20" i="1" s="1"/>
  <c r="J21" i="1"/>
  <c r="J22" i="1"/>
  <c r="J23" i="1"/>
  <c r="K23" i="1" s="1"/>
  <c r="K14" i="1"/>
  <c r="K17" i="1"/>
  <c r="K18" i="1"/>
  <c r="K21" i="1"/>
  <c r="K22" i="1"/>
  <c r="L14" i="1"/>
  <c r="N14" i="1" s="1"/>
  <c r="L15" i="1"/>
  <c r="N15" i="1" s="1"/>
  <c r="L16" i="1"/>
  <c r="L17" i="1"/>
  <c r="N17" i="1" s="1"/>
  <c r="L18" i="1"/>
  <c r="N18" i="1" s="1"/>
  <c r="L19" i="1"/>
  <c r="N19" i="1" s="1"/>
  <c r="L20" i="1"/>
  <c r="L21" i="1"/>
  <c r="N21" i="1" s="1"/>
  <c r="L22" i="1"/>
  <c r="N22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6" i="1"/>
  <c r="N20" i="1"/>
  <c r="M13" i="1"/>
  <c r="L13" i="1"/>
  <c r="N13" i="1" s="1"/>
  <c r="J13" i="1"/>
  <c r="K13" i="1" s="1"/>
  <c r="I13" i="1"/>
  <c r="J24" i="1" l="1"/>
  <c r="K24" i="1" s="1"/>
  <c r="M24" i="1"/>
  <c r="L24" i="1" l="1"/>
  <c r="N24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l="1"/>
  <c r="I24" i="1"/>
  <c r="I52" i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28" i="1"/>
  <c r="K28" i="1" s="1"/>
  <c r="J33" i="1"/>
  <c r="K33" i="1" s="1"/>
  <c r="J34" i="1"/>
  <c r="K34" i="1" s="1"/>
  <c r="J35" i="1"/>
  <c r="K35" i="1" s="1"/>
  <c r="J36" i="1"/>
  <c r="K36" i="1" s="1"/>
  <c r="J37" i="1"/>
  <c r="M51" i="1"/>
  <c r="M50" i="1"/>
  <c r="M49" i="1"/>
  <c r="M47" i="1"/>
  <c r="M46" i="1"/>
  <c r="M42" i="1"/>
  <c r="M28" i="1"/>
  <c r="M33" i="1"/>
  <c r="M34" i="1"/>
  <c r="M35" i="1"/>
  <c r="M36" i="1"/>
  <c r="M37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K51" i="1" l="1"/>
  <c r="J52" i="1"/>
  <c r="K52" i="1" s="1"/>
  <c r="K37" i="1"/>
  <c r="J38" i="1"/>
  <c r="K38" i="1" s="1"/>
  <c r="F57" i="1"/>
  <c r="N36" i="1"/>
  <c r="N34" i="1"/>
  <c r="M38" i="1"/>
  <c r="L28" i="1"/>
  <c r="N28" i="1" s="1"/>
  <c r="H52" i="1" l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38" i="1" l="1"/>
  <c r="N38" i="1" s="1"/>
  <c r="L52" i="1" l="1"/>
  <c r="N52" i="1" s="1"/>
</calcChain>
</file>

<file path=xl/sharedStrings.xml><?xml version="1.0" encoding="utf-8"?>
<sst xmlns="http://schemas.openxmlformats.org/spreadsheetml/2006/main" count="148" uniqueCount="78">
  <si>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</si>
  <si>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</si>
  <si>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</si>
  <si>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</si>
  <si>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</si>
  <si>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</si>
  <si>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</si>
  <si>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</si>
  <si>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</si>
  <si>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</si>
  <si>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</si>
  <si>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</si>
  <si>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</si>
  <si>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</si>
  <si>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</si>
  <si>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</si>
  <si>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</si>
  <si>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</si>
  <si>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</si>
  <si>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</si>
  <si>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</si>
  <si>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</si>
  <si>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</si>
  <si>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</si>
  <si>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</si>
  <si>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</si>
  <si>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</si>
  <si>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</si>
  <si>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</si>
  <si>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</si>
  <si>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</si>
  <si>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</si>
  <si>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</si>
  <si>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</si>
  <si>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</si>
  <si>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</si>
  <si>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</si>
  <si>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</si>
  <si>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</si>
  <si>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</si>
  <si>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</si>
  <si>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</si>
  <si>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</si>
  <si>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</si>
  <si>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</si>
  <si>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</si>
  <si>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</si>
  <si>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</si>
  <si>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</si>
  <si>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</si>
  <si>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</si>
  <si>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</si>
  <si>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</si>
  <si>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</si>
  <si>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</si>
  <si>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</si>
  <si>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</si>
  <si>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</si>
  <si>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</si>
  <si>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</si>
  <si>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</si>
  <si>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</si>
  <si>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 B18</t>
  </si>
  <si>
    <t>Machine # B17</t>
  </si>
  <si>
    <t>SCB5002</t>
  </si>
  <si>
    <t>A01002-0046</t>
  </si>
  <si>
    <t>5min 13sec</t>
  </si>
  <si>
    <t>1min 58sec</t>
  </si>
  <si>
    <t>5/20/15 MR</t>
  </si>
  <si>
    <t xml:space="preserve">A </t>
  </si>
  <si>
    <t>BA</t>
  </si>
  <si>
    <t>JO</t>
  </si>
  <si>
    <t>BJ</t>
  </si>
  <si>
    <t>JOB OUT</t>
  </si>
  <si>
    <t>NO PARTS AT MACH-MR</t>
  </si>
  <si>
    <t>745 PM</t>
  </si>
  <si>
    <t>YES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</si>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</sst>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4" sqref="E44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64</v>
      </c>
      <c r="F2" s="227"/>
      <c r="G2" s="228"/>
      <c r="H2" s="22"/>
      <c r="I2" s="2"/>
      <c r="J2" s="204" t="s">
        <v>0</v>
      </c>
      <c r="K2" s="229"/>
      <c r="L2" s="23" t="s">
        <v>69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371486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68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245" t="s">
        <v>66</v>
      </c>
      <c r="O12" s="246"/>
      <c r="P12" s="67"/>
      <c r="Q12" s="67"/>
      <c r="R12" s="67"/>
      <c r="S12" s="68"/>
      <c r="T12" s="69">
        <v>9</v>
      </c>
      <c r="U12" s="69">
        <v>4</v>
      </c>
      <c r="V12" s="54">
        <f>SUM(F13:F23)</f>
        <v>4.5</v>
      </c>
      <c r="W12" s="55">
        <f>U12/V12</f>
        <v>0.88888888888888884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42142</v>
      </c>
      <c r="C13" s="30" t="s">
        <v>70</v>
      </c>
      <c r="D13" s="30"/>
      <c r="E13" s="30">
        <v>0</v>
      </c>
      <c r="F13" s="77">
        <v>4</v>
      </c>
      <c r="G13" s="32">
        <v>0</v>
      </c>
      <c r="H13" s="4"/>
      <c r="I13" s="5">
        <f t="shared" ref="I13:I23" si="0">IF(G13="","",(SUM(E13+F13+Q13)))</f>
        <v>4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42143</v>
      </c>
      <c r="C14" s="30" t="s">
        <v>71</v>
      </c>
      <c r="D14" s="30"/>
      <c r="E14" s="30">
        <v>6</v>
      </c>
      <c r="F14" s="78">
        <v>0.5</v>
      </c>
      <c r="G14" s="32">
        <v>23</v>
      </c>
      <c r="H14" s="4"/>
      <c r="I14" s="5">
        <f t="shared" si="0"/>
        <v>6.5</v>
      </c>
      <c r="J14" s="6">
        <f>SUM(G$12:G14)</f>
        <v>23</v>
      </c>
      <c r="K14" s="6">
        <f t="shared" ref="K14:K23" si="4">E$4-J14</f>
        <v>27</v>
      </c>
      <c r="L14" s="7">
        <f t="shared" si="1"/>
        <v>54</v>
      </c>
      <c r="M14" s="4">
        <f t="shared" ref="M14:M23" si="5">G14</f>
        <v>23</v>
      </c>
      <c r="N14" s="135">
        <f t="shared" ref="N14:N23" si="6">IF(L14=0,"",(M14/L14))</f>
        <v>0.42592592592592593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7">AD14</f>
        <v>0</v>
      </c>
      <c r="AK14" s="135" t="str">
        <f t="shared" ref="AK14:AK23" si="8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42143</v>
      </c>
      <c r="C15" s="30" t="s">
        <v>70</v>
      </c>
      <c r="D15" s="30"/>
      <c r="E15" s="30">
        <v>8</v>
      </c>
      <c r="F15" s="78">
        <v>0</v>
      </c>
      <c r="G15" s="32">
        <v>33</v>
      </c>
      <c r="H15" s="4"/>
      <c r="I15" s="5">
        <f t="shared" si="0"/>
        <v>8</v>
      </c>
      <c r="J15" s="6">
        <f>SUM(G$12:G15)</f>
        <v>56</v>
      </c>
      <c r="K15" s="6">
        <f t="shared" si="4"/>
        <v>-6</v>
      </c>
      <c r="L15" s="7">
        <f t="shared" si="1"/>
        <v>72</v>
      </c>
      <c r="M15" s="4">
        <f t="shared" si="5"/>
        <v>33</v>
      </c>
      <c r="N15" s="135">
        <f t="shared" si="6"/>
        <v>0.45833333333333331</v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7"/>
        <v>0</v>
      </c>
      <c r="AK15" s="135" t="str">
        <f t="shared" si="8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56</v>
      </c>
      <c r="K16" s="6">
        <f t="shared" si="4"/>
        <v>-6</v>
      </c>
      <c r="L16" s="7">
        <f t="shared" si="1"/>
        <v>0</v>
      </c>
      <c r="M16" s="4">
        <f t="shared" si="5"/>
        <v>0</v>
      </c>
      <c r="N16" s="135" t="str">
        <f t="shared" si="6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7"/>
        <v>0</v>
      </c>
      <c r="AK16" s="135" t="str">
        <f t="shared" si="8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0"/>
        <v/>
      </c>
      <c r="J17" s="6">
        <f>SUM(G$12:G17)</f>
        <v>56</v>
      </c>
      <c r="K17" s="6">
        <f t="shared" si="4"/>
        <v>-6</v>
      </c>
      <c r="L17" s="7">
        <f t="shared" si="1"/>
        <v>0</v>
      </c>
      <c r="M17" s="4">
        <f t="shared" si="5"/>
        <v>0</v>
      </c>
      <c r="N17" s="135" t="str">
        <f t="shared" si="6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0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7"/>
        <v>0</v>
      </c>
      <c r="AK17" s="135" t="str">
        <f t="shared" si="8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0"/>
        <v/>
      </c>
      <c r="J18" s="6">
        <f>SUM(G$12:G18)</f>
        <v>56</v>
      </c>
      <c r="K18" s="6">
        <f t="shared" si="4"/>
        <v>-6</v>
      </c>
      <c r="L18" s="7">
        <f t="shared" si="1"/>
        <v>0</v>
      </c>
      <c r="M18" s="4">
        <f t="shared" si="5"/>
        <v>0</v>
      </c>
      <c r="N18" s="135" t="str">
        <f t="shared" si="6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7"/>
        <v>0</v>
      </c>
      <c r="AK18" s="135" t="str">
        <f t="shared" si="8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0"/>
        <v/>
      </c>
      <c r="J19" s="6">
        <f>SUM(G$12:G19)</f>
        <v>56</v>
      </c>
      <c r="K19" s="6">
        <f t="shared" si="4"/>
        <v>-6</v>
      </c>
      <c r="L19" s="7">
        <f t="shared" si="1"/>
        <v>0</v>
      </c>
      <c r="M19" s="4">
        <f t="shared" si="5"/>
        <v>0</v>
      </c>
      <c r="N19" s="135" t="str">
        <f t="shared" si="6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7"/>
        <v>0</v>
      </c>
      <c r="AK19" s="135" t="str">
        <f t="shared" si="8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0"/>
        <v/>
      </c>
      <c r="J20" s="6">
        <f>SUM(G$12:G20)</f>
        <v>56</v>
      </c>
      <c r="K20" s="6">
        <f t="shared" si="4"/>
        <v>-6</v>
      </c>
      <c r="L20" s="7">
        <f t="shared" si="1"/>
        <v>0</v>
      </c>
      <c r="M20" s="4">
        <f t="shared" si="5"/>
        <v>0</v>
      </c>
      <c r="N20" s="135" t="str">
        <f t="shared" si="6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7"/>
        <v>0</v>
      </c>
      <c r="AK20" s="135" t="str">
        <f t="shared" si="8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56</v>
      </c>
      <c r="K21" s="6">
        <f t="shared" si="4"/>
        <v>-6</v>
      </c>
      <c r="L21" s="7">
        <f t="shared" si="1"/>
        <v>0</v>
      </c>
      <c r="M21" s="4">
        <f t="shared" si="5"/>
        <v>0</v>
      </c>
      <c r="N21" s="135" t="str">
        <f t="shared" si="6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7"/>
        <v>0</v>
      </c>
      <c r="AK21" s="135" t="str">
        <f t="shared" si="8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56</v>
      </c>
      <c r="K22" s="6">
        <f t="shared" si="4"/>
        <v>-6</v>
      </c>
      <c r="L22" s="7">
        <f t="shared" si="1"/>
        <v>0</v>
      </c>
      <c r="M22" s="4">
        <f t="shared" si="5"/>
        <v>0</v>
      </c>
      <c r="N22" s="135" t="str">
        <f t="shared" si="6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7"/>
        <v>0</v>
      </c>
      <c r="AK22" s="135" t="str">
        <f t="shared" si="8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56</v>
      </c>
      <c r="K23" s="6">
        <f t="shared" si="4"/>
        <v>-6</v>
      </c>
      <c r="L23" s="7">
        <f t="shared" si="1"/>
        <v>0</v>
      </c>
      <c r="M23" s="4">
        <f t="shared" si="5"/>
        <v>0</v>
      </c>
      <c r="N23" s="135" t="str">
        <f t="shared" si="6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7"/>
        <v>0</v>
      </c>
      <c r="AK23" s="135" t="str">
        <f t="shared" si="8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14</v>
      </c>
      <c r="F24" s="62">
        <f>SUM(F13:F23)</f>
        <v>4.5</v>
      </c>
      <c r="G24" s="62">
        <f>SUM(G13:G23)</f>
        <v>56</v>
      </c>
      <c r="H24" s="81"/>
      <c r="I24" s="62">
        <f t="shared" ref="I24" si="13">IF(G24="","",(SUM(E24+F24+Q24)))</f>
        <v>18.5</v>
      </c>
      <c r="J24" s="82">
        <f>J23</f>
        <v>56</v>
      </c>
      <c r="K24" s="82">
        <f t="shared" ref="K24" si="14">E$4-J24</f>
        <v>-6</v>
      </c>
      <c r="L24" s="83">
        <f>SUM(L13:L23)</f>
        <v>126</v>
      </c>
      <c r="M24" s="81">
        <f>SUM(M13:M23)</f>
        <v>56</v>
      </c>
      <c r="N24" s="142">
        <f>SUM(M24/L24)</f>
        <v>0.44444444444444442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245" t="s">
        <v>67</v>
      </c>
      <c r="O26" s="246"/>
      <c r="P26" s="67"/>
      <c r="Q26" s="67"/>
      <c r="R26" s="67"/>
      <c r="S26" s="68"/>
      <c r="T26" s="70">
        <v>24</v>
      </c>
      <c r="U26" s="71">
        <v>2</v>
      </c>
      <c r="V26" s="56">
        <f>SUM(F27:F37)</f>
        <v>2</v>
      </c>
      <c r="W26" s="57">
        <f>U26/V26</f>
        <v>1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42142</v>
      </c>
      <c r="C27" s="60" t="s">
        <v>71</v>
      </c>
      <c r="D27" s="8"/>
      <c r="E27" s="30">
        <v>1</v>
      </c>
      <c r="F27" s="31">
        <v>2</v>
      </c>
      <c r="G27" s="32">
        <v>2</v>
      </c>
      <c r="H27" s="4"/>
      <c r="I27" s="7"/>
      <c r="J27" s="6">
        <f>SUM(G$26:G27)</f>
        <v>2</v>
      </c>
      <c r="K27" s="6">
        <f>E$4-J27</f>
        <v>48</v>
      </c>
      <c r="L27" s="7">
        <f t="shared" ref="L27:L37" si="15">IF(G27="",0,T$26*(I27-F27-Q27))</f>
        <v>-48</v>
      </c>
      <c r="M27" s="4">
        <f>G27</f>
        <v>2</v>
      </c>
      <c r="N27" s="135">
        <f>IF(L27=0,"",(M27/L27))</f>
        <v>-4.1666666666666664E-2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6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7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42144</v>
      </c>
      <c r="C28" s="60" t="s">
        <v>72</v>
      </c>
      <c r="D28" s="8"/>
      <c r="E28" s="30">
        <v>3</v>
      </c>
      <c r="F28" s="34">
        <v>0</v>
      </c>
      <c r="G28" s="32">
        <v>59</v>
      </c>
      <c r="H28" s="4" t="e">
        <f>IF(G28="","",(IF(#REF!=0,"",(#REF!*G28*#REF!))))</f>
        <v>#REF!</v>
      </c>
      <c r="I28" s="7">
        <f t="shared" ref="I28:I37" si="18">IF(G28="","",(SUM(E28+F28+Q28)))</f>
        <v>3</v>
      </c>
      <c r="J28" s="6">
        <f>SUM(G$26:G28)</f>
        <v>61</v>
      </c>
      <c r="K28" s="6">
        <f>E$4-J28</f>
        <v>-11</v>
      </c>
      <c r="L28" s="7">
        <f t="shared" si="15"/>
        <v>72</v>
      </c>
      <c r="M28" s="4">
        <f t="shared" ref="M28:M37" si="19">G28</f>
        <v>59</v>
      </c>
      <c r="N28" s="135">
        <f t="shared" ref="N28:N37" si="20">IF(L28=0,"",(M28/L28))</f>
        <v>0.81944444444444442</v>
      </c>
      <c r="O28" s="136"/>
      <c r="P28" s="33"/>
      <c r="Q28" s="8">
        <v>0</v>
      </c>
      <c r="R28" s="8">
        <v>0</v>
      </c>
      <c r="S28" s="8">
        <v>0</v>
      </c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6"/>
        <v/>
      </c>
      <c r="AG28" s="6">
        <f>SUM(AD$26:AD28)</f>
        <v>0</v>
      </c>
      <c r="AH28" s="6">
        <f>AB$4-AG28</f>
        <v>0</v>
      </c>
      <c r="AI28" s="7">
        <f t="shared" si="17"/>
        <v>0</v>
      </c>
      <c r="AJ28" s="4">
        <f t="shared" ref="AJ28:AJ37" si="21">AD28</f>
        <v>0</v>
      </c>
      <c r="AK28" s="135" t="str">
        <f t="shared" ref="AK28:AK37" si="22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3">IF(G29="","",(SUM(E29+F29+Q29)))</f>
        <v/>
      </c>
      <c r="J29" s="6">
        <f>SUM(G$26:G29)</f>
        <v>61</v>
      </c>
      <c r="K29" s="6">
        <f t="shared" ref="K29:K31" si="24">E$4-J29</f>
        <v>-11</v>
      </c>
      <c r="L29" s="7">
        <f t="shared" ref="L29:L31" si="25">IF(G29="",0,T$26*(I29-F29-Q29))</f>
        <v>0</v>
      </c>
      <c r="M29" s="4">
        <f t="shared" ref="M29:M31" si="26">G29</f>
        <v>0</v>
      </c>
      <c r="N29" s="135" t="str">
        <f t="shared" ref="N29:N31" si="27">IF(L29=0,"",(M29/L29))</f>
        <v/>
      </c>
      <c r="O29" s="136"/>
      <c r="P29" s="33"/>
      <c r="Q29" s="58"/>
      <c r="R29" s="58"/>
      <c r="S29" s="58"/>
      <c r="T29" s="163" t="s">
        <v>73</v>
      </c>
      <c r="U29" s="164"/>
      <c r="V29" s="164"/>
      <c r="W29" s="165"/>
      <c r="Y29" s="9"/>
      <c r="Z29" s="11"/>
      <c r="AA29" s="87"/>
      <c r="AB29" s="87"/>
      <c r="AC29" s="87"/>
      <c r="AD29" s="10"/>
      <c r="AE29" s="4"/>
      <c r="AF29" s="7" t="str">
        <f t="shared" ref="AF29:AF31" si="28">IF(AD29="","",(SUM(AB29+AC29+AN29)))</f>
        <v/>
      </c>
      <c r="AG29" s="6">
        <f>SUM(AD$26:AD29)</f>
        <v>0</v>
      </c>
      <c r="AH29" s="6">
        <f t="shared" ref="AH29:AH32" si="29">AB$4-AG29</f>
        <v>0</v>
      </c>
      <c r="AI29" s="7">
        <f t="shared" si="17"/>
        <v>0</v>
      </c>
      <c r="AJ29" s="4">
        <f t="shared" si="21"/>
        <v>0</v>
      </c>
      <c r="AK29" s="135" t="str">
        <f t="shared" si="22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3"/>
        <v/>
      </c>
      <c r="J30" s="6">
        <f>SUM(G$26:G30)</f>
        <v>61</v>
      </c>
      <c r="K30" s="6">
        <f t="shared" si="24"/>
        <v>-11</v>
      </c>
      <c r="L30" s="7">
        <f t="shared" si="25"/>
        <v>0</v>
      </c>
      <c r="M30" s="4">
        <f t="shared" si="26"/>
        <v>0</v>
      </c>
      <c r="N30" s="135" t="str">
        <f t="shared" si="27"/>
        <v/>
      </c>
      <c r="O30" s="136"/>
      <c r="P30" s="33"/>
      <c r="Q30" s="58"/>
      <c r="R30" s="58"/>
      <c r="S30" s="58"/>
      <c r="T30" s="119" t="s">
        <v>74</v>
      </c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28"/>
        <v/>
      </c>
      <c r="AG30" s="6">
        <f>SUM(AD$26:AD30)</f>
        <v>0</v>
      </c>
      <c r="AH30" s="6">
        <f t="shared" si="29"/>
        <v>0</v>
      </c>
      <c r="AI30" s="7">
        <f t="shared" si="17"/>
        <v>0</v>
      </c>
      <c r="AJ30" s="4">
        <f t="shared" si="21"/>
        <v>0</v>
      </c>
      <c r="AK30" s="135" t="str">
        <f t="shared" si="22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3"/>
        <v/>
      </c>
      <c r="J31" s="6">
        <f>SUM(G$26:G31)</f>
        <v>61</v>
      </c>
      <c r="K31" s="6">
        <f t="shared" si="24"/>
        <v>-11</v>
      </c>
      <c r="L31" s="7">
        <f t="shared" si="25"/>
        <v>0</v>
      </c>
      <c r="M31" s="4">
        <f t="shared" si="26"/>
        <v>0</v>
      </c>
      <c r="N31" s="135" t="str">
        <f t="shared" si="27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28"/>
        <v/>
      </c>
      <c r="AG31" s="6">
        <f>SUM(AD$26:AD31)</f>
        <v>0</v>
      </c>
      <c r="AH31" s="6">
        <f t="shared" si="29"/>
        <v>0</v>
      </c>
      <c r="AI31" s="7">
        <f t="shared" si="17"/>
        <v>0</v>
      </c>
      <c r="AJ31" s="4">
        <f t="shared" si="21"/>
        <v>0</v>
      </c>
      <c r="AK31" s="135" t="str">
        <f t="shared" si="22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0">IF(G32="","",(SUM(E32+F32+Q32)))</f>
        <v/>
      </c>
      <c r="J32" s="6">
        <f>SUM(G$26:G32)</f>
        <v>61</v>
      </c>
      <c r="K32" s="6">
        <f t="shared" ref="K32" si="31">E$4-J32</f>
        <v>-11</v>
      </c>
      <c r="L32" s="7">
        <f t="shared" ref="L32" si="32">IF(G32="",0,T$26*(I32-F32-Q32))</f>
        <v>0</v>
      </c>
      <c r="M32" s="4">
        <f t="shared" ref="M32" si="33">G32</f>
        <v>0</v>
      </c>
      <c r="N32" s="135" t="str">
        <f t="shared" ref="N32" si="34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5">IF(AD32="","",(SUM(AB32+AC32+AN32)))</f>
        <v/>
      </c>
      <c r="AG32" s="6">
        <f>SUM(AD$26:AD32)</f>
        <v>0</v>
      </c>
      <c r="AH32" s="6">
        <f t="shared" si="29"/>
        <v>0</v>
      </c>
      <c r="AI32" s="7">
        <f t="shared" si="17"/>
        <v>0</v>
      </c>
      <c r="AJ32" s="4">
        <f t="shared" si="21"/>
        <v>0</v>
      </c>
      <c r="AK32" s="135" t="str">
        <f t="shared" si="22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18"/>
        <v/>
      </c>
      <c r="J33" s="6">
        <f>SUM(G$26:G33)</f>
        <v>61</v>
      </c>
      <c r="K33" s="6">
        <f>E$4-J33</f>
        <v>-11</v>
      </c>
      <c r="L33" s="7">
        <f t="shared" si="15"/>
        <v>0</v>
      </c>
      <c r="M33" s="4">
        <f t="shared" si="19"/>
        <v>0</v>
      </c>
      <c r="N33" s="135" t="str">
        <f t="shared" si="20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6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7"/>
        <v>0</v>
      </c>
      <c r="AJ33" s="4">
        <f t="shared" si="21"/>
        <v>0</v>
      </c>
      <c r="AK33" s="135" t="str">
        <f t="shared" si="22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18"/>
        <v/>
      </c>
      <c r="J34" s="6">
        <f>SUM(G$26:G34)</f>
        <v>61</v>
      </c>
      <c r="K34" s="6">
        <f t="shared" ref="K34:K38" si="37">E$4-J34</f>
        <v>-11</v>
      </c>
      <c r="L34" s="7">
        <f t="shared" si="15"/>
        <v>0</v>
      </c>
      <c r="M34" s="4">
        <f t="shared" si="19"/>
        <v>0</v>
      </c>
      <c r="N34" s="135" t="str">
        <f t="shared" si="20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6"/>
        <v/>
      </c>
      <c r="AG34" s="6">
        <f>SUM(AD$26:AD34)</f>
        <v>0</v>
      </c>
      <c r="AH34" s="6">
        <f t="shared" ref="AH34:AH38" si="38">AB$4-AG34</f>
        <v>0</v>
      </c>
      <c r="AI34" s="7">
        <f t="shared" si="17"/>
        <v>0</v>
      </c>
      <c r="AJ34" s="4">
        <f t="shared" si="21"/>
        <v>0</v>
      </c>
      <c r="AK34" s="135" t="str">
        <f t="shared" si="22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18"/>
        <v/>
      </c>
      <c r="J35" s="6">
        <f>SUM(G$26:G35)</f>
        <v>61</v>
      </c>
      <c r="K35" s="6">
        <f t="shared" si="37"/>
        <v>-11</v>
      </c>
      <c r="L35" s="7">
        <f t="shared" si="15"/>
        <v>0</v>
      </c>
      <c r="M35" s="4">
        <f t="shared" si="19"/>
        <v>0</v>
      </c>
      <c r="N35" s="135" t="str">
        <f t="shared" si="20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6"/>
        <v/>
      </c>
      <c r="AG35" s="6">
        <f>SUM(AD$26:AD35)</f>
        <v>0</v>
      </c>
      <c r="AH35" s="6">
        <f t="shared" si="38"/>
        <v>0</v>
      </c>
      <c r="AI35" s="7">
        <f t="shared" si="17"/>
        <v>0</v>
      </c>
      <c r="AJ35" s="4">
        <f t="shared" si="21"/>
        <v>0</v>
      </c>
      <c r="AK35" s="135" t="str">
        <f t="shared" si="22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18"/>
        <v/>
      </c>
      <c r="J36" s="6">
        <f>SUM(G$26:G36)</f>
        <v>61</v>
      </c>
      <c r="K36" s="6">
        <f t="shared" si="37"/>
        <v>-11</v>
      </c>
      <c r="L36" s="7">
        <f t="shared" si="15"/>
        <v>0</v>
      </c>
      <c r="M36" s="4">
        <f t="shared" si="19"/>
        <v>0</v>
      </c>
      <c r="N36" s="135" t="str">
        <f t="shared" si="20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6"/>
        <v/>
      </c>
      <c r="AG36" s="6">
        <f>SUM(AD$26:AD36)</f>
        <v>0</v>
      </c>
      <c r="AH36" s="6">
        <f t="shared" si="38"/>
        <v>0</v>
      </c>
      <c r="AI36" s="7">
        <f t="shared" si="17"/>
        <v>0</v>
      </c>
      <c r="AJ36" s="4">
        <f t="shared" si="21"/>
        <v>0</v>
      </c>
      <c r="AK36" s="135" t="str">
        <f t="shared" si="22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18"/>
        <v/>
      </c>
      <c r="J37" s="6">
        <f>SUM(G$26:G37)</f>
        <v>61</v>
      </c>
      <c r="K37" s="6">
        <f t="shared" si="37"/>
        <v>-11</v>
      </c>
      <c r="L37" s="7">
        <f t="shared" si="15"/>
        <v>0</v>
      </c>
      <c r="M37" s="4">
        <f t="shared" si="19"/>
        <v>0</v>
      </c>
      <c r="N37" s="135" t="str">
        <f t="shared" si="20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6"/>
        <v/>
      </c>
      <c r="AG37" s="6">
        <f>SUM(AD$26:AD37)</f>
        <v>0</v>
      </c>
      <c r="AH37" s="6">
        <f t="shared" si="38"/>
        <v>0</v>
      </c>
      <c r="AI37" s="7">
        <f t="shared" si="17"/>
        <v>0</v>
      </c>
      <c r="AJ37" s="4">
        <f t="shared" si="21"/>
        <v>0</v>
      </c>
      <c r="AK37" s="135" t="str">
        <f t="shared" si="22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39">SUM(E27:E37)</f>
        <v>4</v>
      </c>
      <c r="F38" s="63">
        <f t="shared" si="39"/>
        <v>2</v>
      </c>
      <c r="G38" s="63">
        <f>SUM(G27:G37)</f>
        <v>61</v>
      </c>
      <c r="H38" s="81"/>
      <c r="I38" s="83">
        <f t="shared" ref="I38" si="40">IF(G38="","",(SUM(E38+F38+Q38)))</f>
        <v>6</v>
      </c>
      <c r="J38" s="82">
        <f>J37</f>
        <v>61</v>
      </c>
      <c r="K38" s="82">
        <f t="shared" si="37"/>
        <v>-11</v>
      </c>
      <c r="L38" s="83">
        <f>SUM(L27:L37)</f>
        <v>24</v>
      </c>
      <c r="M38" s="81">
        <f>SUM(M27:M37)</f>
        <v>61</v>
      </c>
      <c r="N38" s="142">
        <f>SUM(M38/L38)</f>
        <v>2.5416666666666665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1">SUM(AB27:AB37)</f>
        <v>0</v>
      </c>
      <c r="AC38" s="63">
        <f t="shared" si="41"/>
        <v>0</v>
      </c>
      <c r="AD38" s="63">
        <f>SUM(AD27:AD37)</f>
        <v>0</v>
      </c>
      <c r="AE38" s="81"/>
      <c r="AF38" s="83">
        <f t="shared" ref="AF38" si="42">IF(AD38="","",(SUM(AB38+AC38+AN38)))</f>
        <v>0</v>
      </c>
      <c r="AG38" s="82">
        <f>AG37</f>
        <v>0</v>
      </c>
      <c r="AH38" s="82">
        <f t="shared" si="38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3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44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5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6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3"/>
        <v/>
      </c>
      <c r="J42" s="6">
        <f>SUM(G$40:G42)</f>
        <v>0</v>
      </c>
      <c r="K42" s="6">
        <f>E$4-J42</f>
        <v>50</v>
      </c>
      <c r="L42" s="7">
        <f t="shared" si="44"/>
        <v>0</v>
      </c>
      <c r="M42" s="4">
        <f t="shared" ref="M42:M51" si="47">G42</f>
        <v>0</v>
      </c>
      <c r="N42" s="135" t="str">
        <f t="shared" ref="N42:N51" si="48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5"/>
        <v/>
      </c>
      <c r="AG42" s="6">
        <f>SUM(AD$40:AD42)</f>
        <v>0</v>
      </c>
      <c r="AH42" s="6">
        <f>AB$4-AG42</f>
        <v>0</v>
      </c>
      <c r="AI42" s="7">
        <f t="shared" si="46"/>
        <v>0</v>
      </c>
      <c r="AJ42" s="4">
        <f t="shared" ref="AJ42:AJ51" si="49">AD42</f>
        <v>0</v>
      </c>
      <c r="AK42" s="135" t="str">
        <f t="shared" ref="AK42:AK51" si="50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1">IF(G43="","",(SUM(E43+F43+Q43)))</f>
        <v/>
      </c>
      <c r="J43" s="6">
        <f>SUM(G$40:G43)</f>
        <v>0</v>
      </c>
      <c r="K43" s="6">
        <f t="shared" ref="K43:K45" si="52">E$4-J43</f>
        <v>50</v>
      </c>
      <c r="L43" s="7">
        <f t="shared" ref="L43:L45" si="53">IF(G43="",0,T$26*(I43-F43-Q43))</f>
        <v>0</v>
      </c>
      <c r="M43" s="4">
        <f t="shared" ref="M43:M45" si="54">G43</f>
        <v>0</v>
      </c>
      <c r="N43" s="135" t="str">
        <f t="shared" ref="N43:N45" si="55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6">IF(AD43="","",(SUM(AB43+AC43+AN43)))</f>
        <v/>
      </c>
      <c r="AG43" s="6">
        <f>SUM(AD$40:AD43)</f>
        <v>0</v>
      </c>
      <c r="AH43" s="6">
        <f t="shared" ref="AH43:AH45" si="57">AB$4-AG43</f>
        <v>0</v>
      </c>
      <c r="AI43" s="7">
        <f t="shared" si="46"/>
        <v>0</v>
      </c>
      <c r="AJ43" s="4">
        <f t="shared" si="49"/>
        <v>0</v>
      </c>
      <c r="AK43" s="135" t="str">
        <f t="shared" si="50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1"/>
        <v/>
      </c>
      <c r="J44" s="6">
        <f>SUM(G$40:G44)</f>
        <v>0</v>
      </c>
      <c r="K44" s="6">
        <f t="shared" si="52"/>
        <v>50</v>
      </c>
      <c r="L44" s="7">
        <f t="shared" si="53"/>
        <v>0</v>
      </c>
      <c r="M44" s="4">
        <f t="shared" si="54"/>
        <v>0</v>
      </c>
      <c r="N44" s="135" t="str">
        <f t="shared" si="55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6"/>
        <v/>
      </c>
      <c r="AG44" s="6">
        <f>SUM(AD$40:AD44)</f>
        <v>0</v>
      </c>
      <c r="AH44" s="6">
        <f t="shared" si="57"/>
        <v>0</v>
      </c>
      <c r="AI44" s="7">
        <f t="shared" si="46"/>
        <v>0</v>
      </c>
      <c r="AJ44" s="4">
        <f t="shared" si="49"/>
        <v>0</v>
      </c>
      <c r="AK44" s="135" t="str">
        <f t="shared" si="50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1"/>
        <v/>
      </c>
      <c r="J45" s="6">
        <f>SUM(G$40:G45)</f>
        <v>0</v>
      </c>
      <c r="K45" s="6">
        <f t="shared" si="52"/>
        <v>50</v>
      </c>
      <c r="L45" s="7">
        <f t="shared" si="53"/>
        <v>0</v>
      </c>
      <c r="M45" s="4">
        <f t="shared" si="54"/>
        <v>0</v>
      </c>
      <c r="N45" s="135" t="str">
        <f t="shared" si="55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6"/>
        <v/>
      </c>
      <c r="AG45" s="6">
        <f>SUM(AD$40:AD45)</f>
        <v>0</v>
      </c>
      <c r="AH45" s="6">
        <f t="shared" si="57"/>
        <v>0</v>
      </c>
      <c r="AI45" s="7">
        <f t="shared" si="46"/>
        <v>0</v>
      </c>
      <c r="AJ45" s="4">
        <f t="shared" si="49"/>
        <v>0</v>
      </c>
      <c r="AK45" s="135" t="str">
        <f t="shared" si="50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3"/>
        <v/>
      </c>
      <c r="J46" s="6">
        <f>SUM(G$40:G46)</f>
        <v>0</v>
      </c>
      <c r="K46" s="6">
        <f>E$4-J46</f>
        <v>50</v>
      </c>
      <c r="L46" s="7">
        <f t="shared" si="44"/>
        <v>0</v>
      </c>
      <c r="M46" s="4">
        <f t="shared" si="47"/>
        <v>0</v>
      </c>
      <c r="N46" s="135" t="str">
        <f t="shared" si="48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58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6"/>
        <v>0</v>
      </c>
      <c r="AJ46" s="4">
        <f t="shared" si="49"/>
        <v>0</v>
      </c>
      <c r="AK46" s="135" t="str">
        <f t="shared" si="50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3"/>
        <v/>
      </c>
      <c r="J47" s="6">
        <f>SUM(G$40:G47)</f>
        <v>0</v>
      </c>
      <c r="K47" s="6">
        <f t="shared" ref="K47:K52" si="59">E$4-J47</f>
        <v>50</v>
      </c>
      <c r="L47" s="7">
        <f t="shared" si="44"/>
        <v>0</v>
      </c>
      <c r="M47" s="4">
        <f t="shared" si="47"/>
        <v>0</v>
      </c>
      <c r="N47" s="135" t="str">
        <f t="shared" si="48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58"/>
        <v/>
      </c>
      <c r="AG47" s="6">
        <f>SUM(AD$40:AD47)</f>
        <v>0</v>
      </c>
      <c r="AH47" s="6">
        <f t="shared" ref="AH47:AH52" si="60">AB$4-AG47</f>
        <v>0</v>
      </c>
      <c r="AI47" s="7">
        <f t="shared" si="46"/>
        <v>0</v>
      </c>
      <c r="AJ47" s="4">
        <f t="shared" si="49"/>
        <v>0</v>
      </c>
      <c r="AK47" s="135" t="str">
        <f t="shared" si="50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3"/>
        <v/>
      </c>
      <c r="J48" s="6">
        <f>SUM(G$40:G48)</f>
        <v>0</v>
      </c>
      <c r="K48" s="6">
        <f t="shared" ref="K48" si="61">E$4-J48</f>
        <v>50</v>
      </c>
      <c r="L48" s="7">
        <f t="shared" ref="L48" si="62">IF(G48="",0,T$26*(I48-F48-Q48))</f>
        <v>0</v>
      </c>
      <c r="M48" s="4">
        <f t="shared" ref="M48" si="63">G48</f>
        <v>0</v>
      </c>
      <c r="N48" s="135" t="str">
        <f t="shared" ref="N48" si="64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58"/>
        <v/>
      </c>
      <c r="AG48" s="6">
        <f>SUM(AD$40:AD48)</f>
        <v>0</v>
      </c>
      <c r="AH48" s="6">
        <f t="shared" si="60"/>
        <v>0</v>
      </c>
      <c r="AI48" s="7">
        <f t="shared" si="46"/>
        <v>0</v>
      </c>
      <c r="AJ48" s="4">
        <f t="shared" si="49"/>
        <v>0</v>
      </c>
      <c r="AK48" s="135" t="str">
        <f t="shared" si="50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3"/>
        <v/>
      </c>
      <c r="J49" s="6">
        <f>SUM(G$40:G49)</f>
        <v>0</v>
      </c>
      <c r="K49" s="6">
        <f t="shared" si="59"/>
        <v>50</v>
      </c>
      <c r="L49" s="7">
        <f t="shared" si="44"/>
        <v>0</v>
      </c>
      <c r="M49" s="4">
        <f t="shared" si="47"/>
        <v>0</v>
      </c>
      <c r="N49" s="135" t="str">
        <f t="shared" si="48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58"/>
        <v/>
      </c>
      <c r="AG49" s="6">
        <f>SUM(AD$40:AD49)</f>
        <v>0</v>
      </c>
      <c r="AH49" s="6">
        <f t="shared" si="60"/>
        <v>0</v>
      </c>
      <c r="AI49" s="7">
        <f t="shared" si="46"/>
        <v>0</v>
      </c>
      <c r="AJ49" s="4">
        <f t="shared" si="49"/>
        <v>0</v>
      </c>
      <c r="AK49" s="135" t="str">
        <f t="shared" si="50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3"/>
        <v/>
      </c>
      <c r="J50" s="6">
        <f>SUM(G$40:G50)</f>
        <v>0</v>
      </c>
      <c r="K50" s="6">
        <f t="shared" si="59"/>
        <v>50</v>
      </c>
      <c r="L50" s="7">
        <f t="shared" si="44"/>
        <v>0</v>
      </c>
      <c r="M50" s="4">
        <f t="shared" si="47"/>
        <v>0</v>
      </c>
      <c r="N50" s="135" t="str">
        <f t="shared" si="48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58"/>
        <v/>
      </c>
      <c r="AG50" s="6">
        <f>SUM(AD$40:AD50)</f>
        <v>0</v>
      </c>
      <c r="AH50" s="6">
        <f t="shared" si="60"/>
        <v>0</v>
      </c>
      <c r="AI50" s="7">
        <f t="shared" si="46"/>
        <v>0</v>
      </c>
      <c r="AJ50" s="4">
        <f t="shared" si="49"/>
        <v>0</v>
      </c>
      <c r="AK50" s="135" t="str">
        <f t="shared" si="50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3"/>
        <v/>
      </c>
      <c r="J51" s="6">
        <f>SUM(G$40:G51)</f>
        <v>0</v>
      </c>
      <c r="K51" s="6">
        <f t="shared" si="59"/>
        <v>50</v>
      </c>
      <c r="L51" s="7">
        <f t="shared" si="44"/>
        <v>0</v>
      </c>
      <c r="M51" s="4">
        <f t="shared" si="47"/>
        <v>0</v>
      </c>
      <c r="N51" s="135" t="str">
        <f t="shared" si="48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58"/>
        <v/>
      </c>
      <c r="AG51" s="6">
        <f>SUM(AD$40:AD51)</f>
        <v>0</v>
      </c>
      <c r="AH51" s="6">
        <f t="shared" si="60"/>
        <v>0</v>
      </c>
      <c r="AI51" s="7">
        <f t="shared" si="46"/>
        <v>0</v>
      </c>
      <c r="AJ51" s="4">
        <f t="shared" si="49"/>
        <v>0</v>
      </c>
      <c r="AK51" s="135" t="str">
        <f t="shared" si="50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5">IF(G52="","",(SUM(E52+F52+Q52)))</f>
        <v>0</v>
      </c>
      <c r="J52" s="82">
        <f>J51</f>
        <v>0</v>
      </c>
      <c r="K52" s="82">
        <f t="shared" si="59"/>
        <v>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6">IF(AD52="","",(SUM(AB52+AC52+AN52)))</f>
        <v>0</v>
      </c>
      <c r="AG52" s="82">
        <f>AG51</f>
        <v>0</v>
      </c>
      <c r="AH52" s="82">
        <f t="shared" si="60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61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42143</v>
      </c>
      <c r="N56" s="114"/>
      <c r="O56" s="240" t="s">
        <v>75</v>
      </c>
      <c r="P56" s="115"/>
      <c r="Q56" s="115"/>
      <c r="R56" s="241" t="s">
        <v>76</v>
      </c>
      <c r="S56" s="115"/>
      <c r="T56" s="241" t="s">
        <v>77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61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56</v>
      </c>
      <c r="G60" s="105"/>
      <c r="H60" s="66"/>
      <c r="I60" s="247" t="s">
        <v>61</v>
      </c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9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2015-05-20T18:29:13Z</cp:lastPrinted>
  <dcterms:created xsi:type="dcterms:W3CDTF">2014-06-10T19:48:08Z</dcterms:created>
  <dcterms:modified xsi:type="dcterms:W3CDTF">2015-05-21T18:08:42Z</dcterms:modified>
</cp:coreProperties>
</file>