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J24"/>
  <c r="AJ38"/>
  <c r="AJ52"/>
  <c r="AK52" s="1"/>
  <c r="AK41"/>
  <c r="AK14"/>
  <c r="AK28"/>
  <c r="AF52"/>
  <c r="AF24"/>
  <c r="AE52"/>
  <c r="J23"/>
  <c r="AK38" l="1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<sst xmlns="http://schemas.openxmlformats.org/spreadsheetml/2006/main" count="140" uniqueCount="72">
  <si>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</si>
  <si>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</si>
  <si>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</si>
  <si>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</si>
  <si>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</si>
  <si>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</si>
  <si>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</si>
  <si>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</si>
  <si>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</si>
  <si>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</si>
  <si>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</si>
  <si>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</si>
  <si>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</si>
  <si>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</si>
  <si>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</si>
  <si>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</si>
  <si>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</si>
  <si>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</si>
  <si>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</si>
  <si>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</si>
  <si>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</si>
  <si>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</si>
  <si>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</si>
  <si>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</si>
  <si>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</si>
  <si>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</si>
  <si>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</si>
  <si>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</si>
  <si>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</si>
  <si>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</si>
  <si>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</si>
  <si>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</si>
  <si>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</si>
  <si>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</si>
  <si>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</si>
  <si>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</si>
  <si>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</si>
  <si>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</si>
  <si>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</si>
  <si>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</si>
  <si>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</si>
  <si>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</si>
  <si>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</si>
  <si>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</si>
  <si>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</si>
  <si>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</si>
  <si>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</si>
  <si>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</si>
  <si>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</si>
  <si>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</si>
  <si>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</si>
  <si>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</si>
  <si>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</si>
  <si>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</si>
  <si>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</si>
  <si>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</si>
  <si>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</si>
  <si>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</si>
  <si>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</si>
  <si>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</si>
  <si>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</si>
  <si>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SF1601-10</t>
  </si>
  <si>
    <t>SF1601-20</t>
  </si>
  <si>
    <t xml:space="preserve">Routing:    PACK DEPT    </t>
  </si>
  <si>
    <t>BA</t>
  </si>
  <si>
    <t>BJ</t>
  </si>
  <si>
    <t>YES</t>
  </si>
  <si>
    <t>WRB</t>
  </si>
  <si>
    <t>JO</t>
  </si>
  <si>
    <t>JOB OUT</t>
  </si>
  <si>
    <t>Machine #    T-42</t>
  </si>
  <si>
    <t>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</si>
</sst>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71</v>
      </c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372442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>
        <v>365072</v>
      </c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225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40" t="s">
        <v>57</v>
      </c>
      <c r="S7" s="240"/>
      <c r="T7" s="240"/>
      <c r="U7" s="203"/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41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42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70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225</v>
      </c>
      <c r="L12" s="153" t="s">
        <v>55</v>
      </c>
      <c r="M12" s="154"/>
      <c r="N12" s="153"/>
      <c r="O12" s="155"/>
      <c r="P12" s="70"/>
      <c r="Q12" s="70"/>
      <c r="R12" s="70"/>
      <c r="S12" s="71"/>
      <c r="T12" s="72"/>
      <c r="U12" s="72">
        <v>2</v>
      </c>
      <c r="V12" s="54">
        <f>SUM(F13:F23)</f>
        <v>1.5</v>
      </c>
      <c r="W12" s="55">
        <f>U12/V12</f>
        <v>1.3333333333333333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42261</v>
      </c>
      <c r="C13" s="30" t="s">
        <v>64</v>
      </c>
      <c r="D13" s="30"/>
      <c r="E13" s="30">
        <v>2.5</v>
      </c>
      <c r="F13" s="80">
        <v>1.5</v>
      </c>
      <c r="G13" s="32">
        <v>52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52</v>
      </c>
      <c r="K13" s="6">
        <f>E$4-J13</f>
        <v>173</v>
      </c>
      <c r="L13" s="7">
        <f t="shared" ref="L13:L23" si="1">IF(G13="",0,$T$12*(I13-F13-Q13))</f>
        <v>0</v>
      </c>
      <c r="M13" s="4">
        <f>G13</f>
        <v>52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42262</v>
      </c>
      <c r="C14" s="30" t="s">
        <v>65</v>
      </c>
      <c r="D14" s="30"/>
      <c r="E14" s="30">
        <v>5.5</v>
      </c>
      <c r="F14" s="81">
        <v>0</v>
      </c>
      <c r="G14" s="32">
        <v>93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145</v>
      </c>
      <c r="K14" s="6">
        <f>E$4-J14</f>
        <v>80</v>
      </c>
      <c r="L14" s="7">
        <f t="shared" si="1"/>
        <v>0</v>
      </c>
      <c r="M14" s="4">
        <f t="shared" ref="M14:M23" si="4">G14</f>
        <v>93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42262</v>
      </c>
      <c r="C15" s="30" t="s">
        <v>68</v>
      </c>
      <c r="D15" s="30"/>
      <c r="E15" s="30">
        <v>2.5</v>
      </c>
      <c r="F15" s="81">
        <v>0</v>
      </c>
      <c r="G15" s="32">
        <v>52</v>
      </c>
      <c r="H15" s="4" t="e">
        <f>IF(G15="","",(IF(#REF!=0,"",(#REF!*G15*#REF!))))</f>
        <v>#REF!</v>
      </c>
      <c r="I15" s="5">
        <f t="shared" si="0"/>
        <v>2.5</v>
      </c>
      <c r="J15" s="6">
        <f>SUM(G$12:G15)</f>
        <v>197</v>
      </c>
      <c r="K15" s="6">
        <f>E$4-J15</f>
        <v>28</v>
      </c>
      <c r="L15" s="7">
        <f t="shared" si="1"/>
        <v>0</v>
      </c>
      <c r="M15" s="4">
        <f t="shared" si="4"/>
        <v>52</v>
      </c>
      <c r="N15" s="134" t="str">
        <f t="shared" si="5"/>
        <v/>
      </c>
      <c r="O15" s="135"/>
      <c r="P15" s="33"/>
      <c r="Q15" s="8">
        <v>0</v>
      </c>
      <c r="R15" s="8">
        <v>0</v>
      </c>
      <c r="S15" s="8">
        <v>0</v>
      </c>
      <c r="T15" s="171" t="s">
        <v>69</v>
      </c>
      <c r="U15" s="172"/>
      <c r="V15" s="172"/>
      <c r="W15" s="173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197</v>
      </c>
      <c r="K16" s="6">
        <f t="shared" ref="K16:K24" si="8">E$4-J16</f>
        <v>28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197</v>
      </c>
      <c r="K17" s="6">
        <f t="shared" ref="K17" si="11">E$4-J17</f>
        <v>28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197</v>
      </c>
      <c r="K18" s="6">
        <f t="shared" ref="K18:K20" si="17">E$4-J18</f>
        <v>28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197</v>
      </c>
      <c r="K19" s="6">
        <f t="shared" si="17"/>
        <v>28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197</v>
      </c>
      <c r="K20" s="6">
        <f t="shared" si="17"/>
        <v>28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197</v>
      </c>
      <c r="K21" s="6">
        <f t="shared" si="8"/>
        <v>28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197</v>
      </c>
      <c r="K22" s="6">
        <f t="shared" si="8"/>
        <v>28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197</v>
      </c>
      <c r="K23" s="6">
        <f t="shared" si="8"/>
        <v>28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10.5</v>
      </c>
      <c r="F24" s="62">
        <f>SUM(F13:F23)</f>
        <v>1.5</v>
      </c>
      <c r="G24" s="62">
        <f>SUM(G13:G23)</f>
        <v>197</v>
      </c>
      <c r="H24" s="84"/>
      <c r="I24" s="62">
        <f t="shared" si="0"/>
        <v>12</v>
      </c>
      <c r="J24" s="85">
        <f>J23</f>
        <v>197</v>
      </c>
      <c r="K24" s="85">
        <f t="shared" si="8"/>
        <v>28</v>
      </c>
      <c r="L24" s="86">
        <f>SUM(L13:L23)</f>
        <v>0</v>
      </c>
      <c r="M24" s="84">
        <f>SUM(M13:M23)</f>
        <v>197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3" t="s">
        <v>63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225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225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225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225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225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225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225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225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225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225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225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225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225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225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225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225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225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225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225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225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225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225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225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225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225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225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197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>
        <v>42261</v>
      </c>
      <c r="N56" s="113"/>
      <c r="O56" s="121">
        <v>0.3611111111111111</v>
      </c>
      <c r="P56" s="114"/>
      <c r="Q56" s="114"/>
      <c r="R56" s="239" t="s">
        <v>66</v>
      </c>
      <c r="S56" s="114"/>
      <c r="T56" s="239" t="s">
        <v>67</v>
      </c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197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2015-09-28T16:49:15Z</dcterms:modified>
</cp:coreProperties>
</file>