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2015 CLOSED W-O'S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<sst xmlns="http://schemas.openxmlformats.org/spreadsheetml/2006/main" count="137" uniqueCount="74">
  <si>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</si>
  <si>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</si>
  <si>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</si>
  <si>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</si>
  <si>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</si>
  <si>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</si>
  <si>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</si>
  <si>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</si>
  <si>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</si>
  <si>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</si>
  <si>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</si>
  <si>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</si>
  <si>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</si>
  <si>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</si>
  <si>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</si>
  <si>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</si>
  <si>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</si>
  <si>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</si>
  <si>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</si>
  <si>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</si>
  <si>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</si>
  <si>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</si>
  <si>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</si>
  <si>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</si>
  <si>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</si>
  <si>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</si>
  <si>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</si>
  <si>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</si>
  <si>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</si>
  <si>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</si>
  <si>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</si>
  <si>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</si>
  <si>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</si>
  <si>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</si>
  <si>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</si>
  <si>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</si>
  <si>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</si>
  <si>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</si>
  <si>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</si>
  <si>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</si>
  <si>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</si>
  <si>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</si>
  <si>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</si>
  <si>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</si>
  <si>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</si>
  <si>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</si>
  <si>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</si>
  <si>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</si>
  <si>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</si>
  <si>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</si>
  <si>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</si>
  <si>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</si>
  <si>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</si>
  <si>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</si>
  <si>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</si>
  <si>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SF4-4-2</t>
  </si>
  <si>
    <t>A02071-0026</t>
  </si>
  <si>
    <t>48sec</t>
  </si>
  <si>
    <t>Machine # C1</t>
  </si>
  <si>
    <t xml:space="preserve">Routing:   WASH/BLAST    </t>
  </si>
  <si>
    <t>185223.18.1</t>
  </si>
  <si>
    <t xml:space="preserve">A </t>
  </si>
  <si>
    <t>JB</t>
  </si>
  <si>
    <t>SRA</t>
  </si>
  <si>
    <t>2PM</t>
  </si>
  <si>
    <t>YES</t>
  </si>
  <si>
    <t>DH</t>
  </si>
  <si>
    <t>Need bars</t>
  </si>
  <si>
    <t>Free cutting</t>
  </si>
  <si>
    <t>HVD</t>
  </si>
  <si>
    <t>OLD W/O FOR SRA 377109 WASH/BLAST</t>
  </si>
  <si>
    <t>No bars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</si>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</sst>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4" zoomScale="90" zoomScaleNormal="90" workbookViewId="0">
      <selection activeCell="B23" sqref="B2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55</v>
      </c>
      <c r="F2" s="197"/>
      <c r="G2" s="198"/>
      <c r="H2" s="22"/>
      <c r="I2" s="2"/>
      <c r="J2" s="181" t="s">
        <v>0</v>
      </c>
      <c r="K2" s="182"/>
      <c r="L2" s="54" t="s">
        <v>61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60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378256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70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 t="s">
        <v>57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>
        <v>1</v>
      </c>
      <c r="V12" s="44">
        <f>SUM(F13:F50)</f>
        <v>1</v>
      </c>
      <c r="W12" s="45">
        <f>IF(V12=0,"",U12/V12)</f>
        <v>1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42195</v>
      </c>
      <c r="C13" s="28" t="s">
        <v>62</v>
      </c>
      <c r="D13" s="28"/>
      <c r="E13" s="28">
        <v>0</v>
      </c>
      <c r="F13" s="29">
        <v>1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1</v>
      </c>
      <c r="J13" s="6">
        <f>SUM(G$12:G13)</f>
        <v>0</v>
      </c>
      <c r="K13" s="6">
        <f>E$4-J13</f>
        <v>1500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42195</v>
      </c>
      <c r="C14" s="28" t="s">
        <v>62</v>
      </c>
      <c r="D14" s="28"/>
      <c r="E14" s="28">
        <v>4</v>
      </c>
      <c r="F14" s="32">
        <v>0</v>
      </c>
      <c r="G14" s="30">
        <v>215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215</v>
      </c>
      <c r="K14" s="6">
        <f>E$4-J14</f>
        <v>1285</v>
      </c>
      <c r="L14" s="7">
        <f t="shared" si="1"/>
        <v>0</v>
      </c>
      <c r="M14" s="4">
        <f t="shared" ref="M14:M50" si="4">G14</f>
        <v>215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 t="s">
        <v>63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42196</v>
      </c>
      <c r="C15" s="28" t="s">
        <v>62</v>
      </c>
      <c r="D15" s="28"/>
      <c r="E15" s="28">
        <v>3</v>
      </c>
      <c r="F15" s="32">
        <v>0</v>
      </c>
      <c r="G15" s="30">
        <v>191</v>
      </c>
      <c r="H15" s="4" t="e">
        <f>IF(G15="","",(IF(#REF!=0,"",(#REF!*G15*#REF!))))</f>
        <v>#REF!</v>
      </c>
      <c r="I15" s="5">
        <f t="shared" si="0"/>
        <v>3</v>
      </c>
      <c r="J15" s="6">
        <f>SUM(G$12:G15)</f>
        <v>406</v>
      </c>
      <c r="K15" s="6">
        <f>E$4-J15</f>
        <v>1094</v>
      </c>
      <c r="L15" s="7">
        <f t="shared" si="1"/>
        <v>0</v>
      </c>
      <c r="M15" s="4">
        <f t="shared" si="4"/>
        <v>191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3" t="s">
        <v>63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42200</v>
      </c>
      <c r="C16" s="33" t="s">
        <v>62</v>
      </c>
      <c r="D16" s="48"/>
      <c r="E16" s="48">
        <v>0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406</v>
      </c>
      <c r="K16" s="6">
        <f t="shared" ref="K16:K50" si="8">E$4-J16</f>
        <v>1094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>
        <v>3</v>
      </c>
      <c r="R16" s="46">
        <v>4</v>
      </c>
      <c r="S16" s="46">
        <v>0</v>
      </c>
      <c r="T16" s="133" t="s">
        <v>67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42201</v>
      </c>
      <c r="C17" s="34" t="s">
        <v>62</v>
      </c>
      <c r="D17" s="48"/>
      <c r="E17" s="48">
        <v>2</v>
      </c>
      <c r="F17" s="10">
        <v>0</v>
      </c>
      <c r="G17" s="11">
        <v>127</v>
      </c>
      <c r="H17" s="4" t="e">
        <f>IF(G17="","",(IF(#REF!=0,"",(#REF!*G17*#REF!))))</f>
        <v>#REF!</v>
      </c>
      <c r="I17" s="5">
        <f t="shared" si="0"/>
        <v>2</v>
      </c>
      <c r="J17" s="6">
        <f>SUM(G$12:G17)</f>
        <v>533</v>
      </c>
      <c r="K17" s="6">
        <f t="shared" si="8"/>
        <v>967</v>
      </c>
      <c r="L17" s="7">
        <f t="shared" si="1"/>
        <v>0</v>
      </c>
      <c r="M17" s="4">
        <f t="shared" si="4"/>
        <v>127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 t="s">
        <v>68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42205</v>
      </c>
      <c r="C18" s="49" t="s">
        <v>62</v>
      </c>
      <c r="D18" s="48"/>
      <c r="E18" s="48">
        <v>8</v>
      </c>
      <c r="F18" s="10">
        <v>0</v>
      </c>
      <c r="G18" s="11">
        <v>600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1133</v>
      </c>
      <c r="K18" s="6">
        <f t="shared" si="8"/>
        <v>367</v>
      </c>
      <c r="L18" s="7">
        <f t="shared" si="1"/>
        <v>0</v>
      </c>
      <c r="M18" s="4">
        <f t="shared" si="4"/>
        <v>600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33" t="s">
        <v>68</v>
      </c>
      <c r="U18" s="134"/>
      <c r="V18" s="134"/>
      <c r="W18" s="135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42206</v>
      </c>
      <c r="C19" s="49" t="s">
        <v>62</v>
      </c>
      <c r="D19" s="47"/>
      <c r="E19" s="46">
        <v>6</v>
      </c>
      <c r="F19" s="46">
        <v>0</v>
      </c>
      <c r="G19" s="11">
        <v>300</v>
      </c>
      <c r="H19" s="4"/>
      <c r="I19" s="5">
        <f t="shared" si="0"/>
        <v>6</v>
      </c>
      <c r="J19" s="6">
        <f>SUM(G$12:G19)</f>
        <v>1433</v>
      </c>
      <c r="K19" s="6">
        <f t="shared" ref="K19:K45" si="11">E$4-J19</f>
        <v>67</v>
      </c>
      <c r="L19" s="7">
        <f t="shared" ref="L19:L45" si="12">IF(G19="",0,$T$12*(I19-F19-Q19))</f>
        <v>0</v>
      </c>
      <c r="M19" s="4">
        <f t="shared" ref="M19:M45" si="13">G19</f>
        <v>300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33" t="s">
        <v>68</v>
      </c>
      <c r="U19" s="134"/>
      <c r="V19" s="134"/>
      <c r="W19" s="135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42207</v>
      </c>
      <c r="C20" s="49" t="s">
        <v>69</v>
      </c>
      <c r="D20" s="47"/>
      <c r="E20" s="46">
        <v>7</v>
      </c>
      <c r="F20" s="10">
        <v>0</v>
      </c>
      <c r="G20" s="11">
        <v>467</v>
      </c>
      <c r="H20" s="4"/>
      <c r="I20" s="5">
        <f t="shared" si="0"/>
        <v>7</v>
      </c>
      <c r="J20" s="6">
        <f>SUM(G$12:G20)</f>
        <v>1900</v>
      </c>
      <c r="K20" s="6">
        <f t="shared" si="11"/>
        <v>-400</v>
      </c>
      <c r="L20" s="7">
        <f t="shared" si="12"/>
        <v>0</v>
      </c>
      <c r="M20" s="4">
        <f t="shared" si="13"/>
        <v>467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>
        <v>42208</v>
      </c>
      <c r="C21" s="49" t="s">
        <v>69</v>
      </c>
      <c r="D21" s="47"/>
      <c r="E21" s="28">
        <v>2</v>
      </c>
      <c r="F21" s="32">
        <v>0</v>
      </c>
      <c r="G21" s="30">
        <v>172</v>
      </c>
      <c r="H21" s="4"/>
      <c r="I21" s="5">
        <f t="shared" si="0"/>
        <v>2</v>
      </c>
      <c r="J21" s="6">
        <f>SUM(G$12:G21)</f>
        <v>2072</v>
      </c>
      <c r="K21" s="6">
        <f t="shared" si="11"/>
        <v>-572</v>
      </c>
      <c r="L21" s="7">
        <f t="shared" si="12"/>
        <v>0</v>
      </c>
      <c r="M21" s="4">
        <f t="shared" si="13"/>
        <v>172</v>
      </c>
      <c r="N21" s="103" t="str">
        <f t="shared" si="15"/>
        <v/>
      </c>
      <c r="O21" s="104"/>
      <c r="P21" s="31"/>
      <c r="Q21" s="46">
        <v>0</v>
      </c>
      <c r="R21" s="46">
        <v>0</v>
      </c>
      <c r="S21" s="46">
        <v>0</v>
      </c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>
        <v>42209</v>
      </c>
      <c r="C22" s="12" t="s">
        <v>62</v>
      </c>
      <c r="D22" s="47"/>
      <c r="E22" s="46">
        <v>0</v>
      </c>
      <c r="F22" s="10">
        <v>0</v>
      </c>
      <c r="G22" s="11">
        <v>0</v>
      </c>
      <c r="H22" s="4"/>
      <c r="I22" s="5">
        <f t="shared" si="0"/>
        <v>0</v>
      </c>
      <c r="J22" s="6">
        <f>SUM(G$12:G22)</f>
        <v>2072</v>
      </c>
      <c r="K22" s="6">
        <f t="shared" si="11"/>
        <v>-572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>
        <v>0</v>
      </c>
      <c r="R22" s="46">
        <v>0</v>
      </c>
      <c r="S22" s="46">
        <v>0</v>
      </c>
      <c r="T22" s="127" t="s">
        <v>71</v>
      </c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2072</v>
      </c>
      <c r="K23" s="6">
        <f t="shared" si="11"/>
        <v>-572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206" t="s">
        <v>72</v>
      </c>
      <c r="U23" s="207"/>
      <c r="V23" s="207"/>
      <c r="W23" s="208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2072</v>
      </c>
      <c r="K24" s="6">
        <f t="shared" si="11"/>
        <v>-572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 t="s">
        <v>73</v>
      </c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2072</v>
      </c>
      <c r="K25" s="6">
        <f t="shared" si="11"/>
        <v>-572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2072</v>
      </c>
      <c r="K26" s="6">
        <f t="shared" si="11"/>
        <v>-572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2072</v>
      </c>
      <c r="K27" s="6">
        <f t="shared" si="11"/>
        <v>-572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2072</v>
      </c>
      <c r="K28" s="6">
        <f t="shared" si="11"/>
        <v>-572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2072</v>
      </c>
      <c r="K29" s="6">
        <f t="shared" si="11"/>
        <v>-572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2072</v>
      </c>
      <c r="K30" s="6">
        <f t="shared" si="11"/>
        <v>-572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2072</v>
      </c>
      <c r="K31" s="6">
        <f t="shared" si="11"/>
        <v>-572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2072</v>
      </c>
      <c r="K32" s="6">
        <f t="shared" si="11"/>
        <v>-572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2072</v>
      </c>
      <c r="K33" s="6">
        <f t="shared" si="11"/>
        <v>-572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2072</v>
      </c>
      <c r="K34" s="6">
        <f t="shared" si="11"/>
        <v>-572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2072</v>
      </c>
      <c r="K35" s="6">
        <f t="shared" ref="K35:K41" si="17">E$4-J35</f>
        <v>-572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2072</v>
      </c>
      <c r="K36" s="6">
        <f t="shared" si="17"/>
        <v>-572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2072</v>
      </c>
      <c r="K37" s="6">
        <f t="shared" si="17"/>
        <v>-572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2072</v>
      </c>
      <c r="K38" s="6">
        <f t="shared" si="17"/>
        <v>-572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2072</v>
      </c>
      <c r="K39" s="6">
        <f t="shared" si="17"/>
        <v>-572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2072</v>
      </c>
      <c r="K40" s="6">
        <f t="shared" si="17"/>
        <v>-572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2072</v>
      </c>
      <c r="K41" s="6">
        <f t="shared" si="17"/>
        <v>-572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2072</v>
      </c>
      <c r="K42" s="6">
        <f t="shared" si="11"/>
        <v>-572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2072</v>
      </c>
      <c r="K43" s="6">
        <f t="shared" si="11"/>
        <v>-572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2072</v>
      </c>
      <c r="K44" s="6">
        <f t="shared" si="11"/>
        <v>-572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2072</v>
      </c>
      <c r="K45" s="6">
        <f t="shared" si="11"/>
        <v>-572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2072</v>
      </c>
      <c r="K46" s="6">
        <f t="shared" ref="K46:K49" si="23">E$4-J46</f>
        <v>-572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2072</v>
      </c>
      <c r="K47" s="6">
        <f t="shared" si="23"/>
        <v>-572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2072</v>
      </c>
      <c r="K48" s="6">
        <f t="shared" si="23"/>
        <v>-572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2072</v>
      </c>
      <c r="K49" s="6">
        <f t="shared" si="23"/>
        <v>-572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2072</v>
      </c>
      <c r="K50" s="6">
        <f t="shared" si="8"/>
        <v>-572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32</v>
      </c>
      <c r="F51" s="56">
        <f>SUM(F13:F50)</f>
        <v>1</v>
      </c>
      <c r="G51" s="56">
        <f>SUM(G13:G50)</f>
        <v>2072</v>
      </c>
      <c r="H51" s="57"/>
      <c r="I51" s="56">
        <f>SUM(I13:I50)</f>
        <v>36</v>
      </c>
      <c r="J51" s="58">
        <f>J50</f>
        <v>2072</v>
      </c>
      <c r="K51" s="58">
        <f>K50</f>
        <v>-572</v>
      </c>
      <c r="L51" s="59">
        <f>SUM(L13:L50)</f>
        <v>0</v>
      </c>
      <c r="M51" s="57">
        <f>SUM(M13:M50)</f>
        <v>2072</v>
      </c>
      <c r="N51" s="110" t="str">
        <f>IF(L51&lt;&gt;0,SUM(M51/L51),"")</f>
        <v/>
      </c>
      <c r="O51" s="111"/>
      <c r="P51" s="60"/>
      <c r="Q51" s="56">
        <f>SUM(Q13:Q50)</f>
        <v>3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1500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42195</v>
      </c>
      <c r="N55" s="92"/>
      <c r="O55" s="102" t="s">
        <v>64</v>
      </c>
      <c r="P55" s="95"/>
      <c r="Q55" s="95"/>
      <c r="R55" s="95" t="s">
        <v>65</v>
      </c>
      <c r="S55" s="95"/>
      <c r="T55" s="95" t="s">
        <v>66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3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3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2072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2015-07-30T18:56:58Z</dcterms:modified>
</cp:coreProperties>
</file>