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J45"/>
  <c r="AI45"/>
  <c r="AK45" s="1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J37"/>
  <c r="AI37"/>
  <c r="AK37" s="1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J29"/>
  <c r="AI29"/>
  <c r="AK29" s="1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J21"/>
  <c r="AI21"/>
  <c r="AK21" s="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J17"/>
  <c r="AI17"/>
  <c r="AK17" s="1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<sst xmlns="http://schemas.openxmlformats.org/spreadsheetml/2006/main" count="124" uniqueCount="68">
  <si>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</si>
  <si>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</si>
  <si>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</si>
  <si>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</si>
  <si>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</si>
  <si>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</si>
  <si>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</si>
  <si>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</si>
  <si>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</si>
  <si>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</si>
  <si>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</si>
  <si>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</si>
  <si>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</si>
  <si>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</si>
  <si>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</si>
  <si>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</si>
  <si>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</si>
  <si>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</si>
  <si>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</si>
  <si>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</si>
  <si>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</si>
  <si>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</si>
  <si>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</si>
  <si>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</si>
  <si>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</si>
  <si>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</si>
  <si>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</si>
  <si>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</si>
  <si>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</si>
  <si>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</si>
  <si>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</si>
  <si>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</si>
  <si>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</si>
  <si>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</si>
  <si>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</si>
  <si>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</si>
  <si>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</si>
  <si>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</si>
  <si>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</si>
  <si>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</si>
  <si>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</si>
  <si>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</si>
  <si>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</si>
  <si>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</si>
  <si>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</si>
  <si>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</si>
  <si>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</si>
  <si>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</si>
  <si>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</si>
  <si>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</si>
  <si>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</si>
  <si>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</si>
  <si>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</si>
  <si>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</si>
  <si>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</si>
  <si>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SF4-4-3</t>
  </si>
  <si>
    <t>A02071-0026</t>
  </si>
  <si>
    <t>Machine # C1</t>
  </si>
  <si>
    <t>55 sec</t>
  </si>
  <si>
    <t>Routing:   WASH / BLAST</t>
  </si>
  <si>
    <t>B</t>
  </si>
  <si>
    <t>188705.14.1</t>
  </si>
  <si>
    <t>JB</t>
  </si>
  <si>
    <t>HVD 9/16/15</t>
  </si>
  <si>
    <t>BEN W</t>
  </si>
  <si>
    <t>JOB OUT</t>
  </si>
  <si>
    <t>YES</t>
  </si>
  <si>
    <t>DH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</si>
</sst>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0" fillId="0" borderId="22" xfId="0" applyBorder="1" applyAlignment="1">
      <alignment horizont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8" sqref="B18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97" t="s">
        <v>55</v>
      </c>
      <c r="F2" s="198"/>
      <c r="G2" s="199"/>
      <c r="H2" s="22"/>
      <c r="I2" s="2"/>
      <c r="J2" s="181" t="s">
        <v>0</v>
      </c>
      <c r="K2" s="182"/>
      <c r="L2" s="54" t="s">
        <v>60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>
        <v>383494</v>
      </c>
      <c r="F3" s="179"/>
      <c r="G3" s="180"/>
      <c r="H3" s="22"/>
      <c r="I3" s="23"/>
      <c r="J3" s="181" t="s">
        <v>25</v>
      </c>
      <c r="K3" s="182"/>
      <c r="L3" s="181" t="s">
        <v>56</v>
      </c>
      <c r="M3" s="177"/>
      <c r="N3" s="177"/>
      <c r="O3" s="182"/>
      <c r="P3" s="22"/>
      <c r="Q3" s="22"/>
      <c r="R3" s="184"/>
      <c r="S3" s="185"/>
      <c r="T3" s="186"/>
      <c r="U3" s="181" t="s">
        <v>61</v>
      </c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>
        <v>1500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1" t="s">
        <v>53</v>
      </c>
      <c r="S7" s="202"/>
      <c r="T7" s="202"/>
      <c r="U7" s="202"/>
      <c r="V7" s="202"/>
      <c r="W7" s="203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1" t="s">
        <v>53</v>
      </c>
      <c r="AP7" s="202"/>
      <c r="AQ7" s="202"/>
      <c r="AR7" s="202"/>
      <c r="AS7" s="202"/>
      <c r="AT7" s="203"/>
    </row>
    <row r="8" spans="2:46" ht="16.5" customHeight="1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4" t="s">
        <v>63</v>
      </c>
      <c r="S8" s="205"/>
      <c r="T8" s="205"/>
      <c r="U8" s="205"/>
      <c r="V8" s="205"/>
      <c r="W8" s="206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4"/>
      <c r="AP8" s="205"/>
      <c r="AQ8" s="205"/>
      <c r="AR8" s="205"/>
      <c r="AS8" s="205"/>
      <c r="AT8" s="206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57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1500</v>
      </c>
      <c r="L12" s="145" t="s">
        <v>52</v>
      </c>
      <c r="M12" s="146"/>
      <c r="N12" s="145" t="s">
        <v>58</v>
      </c>
      <c r="O12" s="147"/>
      <c r="P12" s="64"/>
      <c r="Q12" s="64"/>
      <c r="R12" s="64"/>
      <c r="S12" s="65"/>
      <c r="T12" s="66">
        <v>52</v>
      </c>
      <c r="U12" s="66">
        <v>2</v>
      </c>
      <c r="V12" s="44">
        <f>SUM(F13:F50)</f>
        <v>1</v>
      </c>
      <c r="W12" s="45">
        <f>IF(V12=0,"",U12/V12)</f>
        <v>2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42262</v>
      </c>
      <c r="C13" s="28" t="s">
        <v>62</v>
      </c>
      <c r="D13" s="28"/>
      <c r="E13" s="28">
        <v>0</v>
      </c>
      <c r="F13" s="29">
        <v>1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1</v>
      </c>
      <c r="J13" s="6">
        <f>SUM(G$12:G13)</f>
        <v>0</v>
      </c>
      <c r="K13" s="6">
        <f>E$4-J13</f>
        <v>1500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>
        <v>42262</v>
      </c>
      <c r="C14" s="28" t="s">
        <v>62</v>
      </c>
      <c r="D14" s="28"/>
      <c r="E14" s="28">
        <v>4</v>
      </c>
      <c r="F14" s="32">
        <v>0</v>
      </c>
      <c r="G14" s="30">
        <v>268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268</v>
      </c>
      <c r="K14" s="6">
        <f>E$4-J14</f>
        <v>1232</v>
      </c>
      <c r="L14" s="7">
        <f t="shared" si="1"/>
        <v>208</v>
      </c>
      <c r="M14" s="4">
        <f t="shared" ref="M14:M50" si="4">G14</f>
        <v>268</v>
      </c>
      <c r="N14" s="103">
        <f t="shared" ref="N14:N50" si="5">IF(L14=0,"",(M14/L14))</f>
        <v>1.2884615384615385</v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>
        <v>42262</v>
      </c>
      <c r="C15" s="28" t="s">
        <v>64</v>
      </c>
      <c r="D15" s="28"/>
      <c r="E15" s="28">
        <v>7</v>
      </c>
      <c r="F15" s="32">
        <v>0</v>
      </c>
      <c r="G15" s="30">
        <v>419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687</v>
      </c>
      <c r="K15" s="6">
        <f>E$4-J15</f>
        <v>813</v>
      </c>
      <c r="L15" s="7">
        <f t="shared" si="1"/>
        <v>364</v>
      </c>
      <c r="M15" s="4">
        <f t="shared" si="4"/>
        <v>419</v>
      </c>
      <c r="N15" s="103">
        <f t="shared" si="5"/>
        <v>1.151098901098901</v>
      </c>
      <c r="O15" s="104"/>
      <c r="P15" s="31"/>
      <c r="Q15" s="46">
        <v>0</v>
      </c>
      <c r="R15" s="46">
        <v>0</v>
      </c>
      <c r="S15" s="46">
        <v>0</v>
      </c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>
        <v>42263</v>
      </c>
      <c r="C16" s="33" t="s">
        <v>62</v>
      </c>
      <c r="D16" s="48"/>
      <c r="E16" s="48">
        <v>9</v>
      </c>
      <c r="F16" s="10">
        <v>0</v>
      </c>
      <c r="G16" s="11">
        <v>605</v>
      </c>
      <c r="H16" s="4" t="e">
        <f>IF(G16="","",(IF(#REF!=0,"",(#REF!*G16*#REF!))))</f>
        <v>#REF!</v>
      </c>
      <c r="I16" s="5">
        <f t="shared" si="0"/>
        <v>9</v>
      </c>
      <c r="J16" s="6">
        <f>SUM(G$12:G16)</f>
        <v>1292</v>
      </c>
      <c r="K16" s="6">
        <f t="shared" ref="K16:K50" si="8">E$4-J16</f>
        <v>208</v>
      </c>
      <c r="L16" s="7">
        <f t="shared" si="1"/>
        <v>468</v>
      </c>
      <c r="M16" s="4">
        <f t="shared" si="4"/>
        <v>605</v>
      </c>
      <c r="N16" s="103">
        <f t="shared" ref="N16:N18" si="9">IF(L16=0,"",(M16/L16))</f>
        <v>1.2927350427350428</v>
      </c>
      <c r="O16" s="104"/>
      <c r="P16" s="31"/>
      <c r="Q16" s="46">
        <v>0</v>
      </c>
      <c r="R16" s="46">
        <v>0</v>
      </c>
      <c r="S16" s="46">
        <v>0</v>
      </c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>
        <v>42263</v>
      </c>
      <c r="C17" s="34" t="s">
        <v>62</v>
      </c>
      <c r="D17" s="48"/>
      <c r="E17" s="48">
        <v>3</v>
      </c>
      <c r="F17" s="10">
        <v>0</v>
      </c>
      <c r="G17" s="11">
        <v>213</v>
      </c>
      <c r="H17" s="4" t="e">
        <f>IF(G17="","",(IF(#REF!=0,"",(#REF!*G17*#REF!))))</f>
        <v>#REF!</v>
      </c>
      <c r="I17" s="5">
        <f t="shared" si="0"/>
        <v>3</v>
      </c>
      <c r="J17" s="6">
        <f>SUM(G$12:G17)</f>
        <v>1505</v>
      </c>
      <c r="K17" s="6">
        <f t="shared" si="8"/>
        <v>-5</v>
      </c>
      <c r="L17" s="7">
        <f t="shared" si="1"/>
        <v>156</v>
      </c>
      <c r="M17" s="4">
        <f t="shared" si="4"/>
        <v>213</v>
      </c>
      <c r="N17" s="103">
        <f t="shared" si="9"/>
        <v>1.3653846153846154</v>
      </c>
      <c r="O17" s="104"/>
      <c r="P17" s="31"/>
      <c r="Q17" s="46">
        <v>0</v>
      </c>
      <c r="R17" s="46">
        <v>0</v>
      </c>
      <c r="S17" s="46">
        <v>0</v>
      </c>
      <c r="T17" s="130" t="s">
        <v>65</v>
      </c>
      <c r="U17" s="131"/>
      <c r="V17" s="131"/>
      <c r="W17" s="132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1505</v>
      </c>
      <c r="K18" s="6">
        <f t="shared" si="8"/>
        <v>-5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1505</v>
      </c>
      <c r="K19" s="6">
        <f t="shared" ref="K19:K45" si="11">E$4-J19</f>
        <v>-5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1505</v>
      </c>
      <c r="K20" s="6">
        <f t="shared" si="11"/>
        <v>-5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1505</v>
      </c>
      <c r="K21" s="6">
        <f t="shared" si="11"/>
        <v>-5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1505</v>
      </c>
      <c r="K22" s="6">
        <f t="shared" si="11"/>
        <v>-5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1505</v>
      </c>
      <c r="K23" s="6">
        <f t="shared" si="11"/>
        <v>-5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1505</v>
      </c>
      <c r="K24" s="6">
        <f t="shared" si="11"/>
        <v>-5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1505</v>
      </c>
      <c r="K25" s="6">
        <f t="shared" si="11"/>
        <v>-5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1505</v>
      </c>
      <c r="K26" s="6">
        <f t="shared" si="11"/>
        <v>-5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1505</v>
      </c>
      <c r="K27" s="6">
        <f t="shared" si="11"/>
        <v>-5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1505</v>
      </c>
      <c r="K28" s="6">
        <f t="shared" si="11"/>
        <v>-5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1505</v>
      </c>
      <c r="K29" s="6">
        <f t="shared" si="11"/>
        <v>-5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1505</v>
      </c>
      <c r="K30" s="6">
        <f t="shared" si="11"/>
        <v>-5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1505</v>
      </c>
      <c r="K31" s="6">
        <f t="shared" si="11"/>
        <v>-5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1505</v>
      </c>
      <c r="K32" s="6">
        <f t="shared" si="11"/>
        <v>-5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1505</v>
      </c>
      <c r="K33" s="6">
        <f t="shared" si="11"/>
        <v>-5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1505</v>
      </c>
      <c r="K34" s="6">
        <f t="shared" si="11"/>
        <v>-5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1505</v>
      </c>
      <c r="K35" s="6">
        <f t="shared" ref="K35:K41" si="17">E$4-J35</f>
        <v>-5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1505</v>
      </c>
      <c r="K36" s="6">
        <f t="shared" si="17"/>
        <v>-5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1505</v>
      </c>
      <c r="K37" s="6">
        <f t="shared" si="17"/>
        <v>-5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1505</v>
      </c>
      <c r="K38" s="6">
        <f t="shared" si="17"/>
        <v>-5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1505</v>
      </c>
      <c r="K39" s="6">
        <f t="shared" si="17"/>
        <v>-5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1505</v>
      </c>
      <c r="K40" s="6">
        <f t="shared" si="17"/>
        <v>-5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1505</v>
      </c>
      <c r="K41" s="6">
        <f t="shared" si="17"/>
        <v>-5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1505</v>
      </c>
      <c r="K42" s="6">
        <f t="shared" si="11"/>
        <v>-5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1505</v>
      </c>
      <c r="K43" s="6">
        <f t="shared" si="11"/>
        <v>-5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1505</v>
      </c>
      <c r="K44" s="6">
        <f t="shared" si="11"/>
        <v>-5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1505</v>
      </c>
      <c r="K45" s="6">
        <f t="shared" si="11"/>
        <v>-5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1505</v>
      </c>
      <c r="K46" s="6">
        <f t="shared" ref="K46:K49" si="23">E$4-J46</f>
        <v>-5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1505</v>
      </c>
      <c r="K47" s="6">
        <f t="shared" si="23"/>
        <v>-5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1505</v>
      </c>
      <c r="K48" s="6">
        <f t="shared" si="23"/>
        <v>-5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1505</v>
      </c>
      <c r="K49" s="6">
        <f t="shared" si="23"/>
        <v>-5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1505</v>
      </c>
      <c r="K50" s="6">
        <f t="shared" si="8"/>
        <v>-5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23</v>
      </c>
      <c r="F51" s="56">
        <f>SUM(F13:F50)</f>
        <v>1</v>
      </c>
      <c r="G51" s="56">
        <f>SUM(G13:G50)</f>
        <v>1505</v>
      </c>
      <c r="H51" s="57"/>
      <c r="I51" s="56">
        <f>SUM(I13:I50)</f>
        <v>24</v>
      </c>
      <c r="J51" s="58">
        <f>J50</f>
        <v>1505</v>
      </c>
      <c r="K51" s="58">
        <f>K50</f>
        <v>-5</v>
      </c>
      <c r="L51" s="59">
        <f>SUM(L13:L50)</f>
        <v>1196</v>
      </c>
      <c r="M51" s="57">
        <f>SUM(M13:M50)</f>
        <v>1505</v>
      </c>
      <c r="N51" s="110">
        <f>IF(L51&lt;&gt;0,SUM(M51/L51),"")</f>
        <v>1.258361204013378</v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59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>
        <v>1523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200">
        <v>42263</v>
      </c>
      <c r="N55" s="92"/>
      <c r="O55" s="102">
        <v>0.5625</v>
      </c>
      <c r="P55" s="95"/>
      <c r="Q55" s="95"/>
      <c r="R55" s="196" t="s">
        <v>66</v>
      </c>
      <c r="S55" s="95"/>
      <c r="T55" s="196" t="s">
        <v>67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1505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2015-09-25T13:36:24Z</dcterms:modified>
</cp:coreProperties>
</file>