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G48"/>
  <c r="AH48" s="1"/>
  <c r="AF48"/>
  <c r="AK47"/>
  <c r="AJ47"/>
  <c r="AI47"/>
  <c r="AG47"/>
  <c r="AH47" s="1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G40"/>
  <c r="AH40" s="1"/>
  <c r="AF40"/>
  <c r="AJ39"/>
  <c r="AI39"/>
  <c r="AK39" s="1"/>
  <c r="AG39"/>
  <c r="AH39" s="1"/>
  <c r="AF39"/>
  <c r="AJ38"/>
  <c r="AI38"/>
  <c r="AK38" s="1"/>
  <c r="AH38"/>
  <c r="AG38"/>
  <c r="AF38"/>
  <c r="AK37"/>
  <c r="AJ37"/>
  <c r="AI37"/>
  <c r="AH37"/>
  <c r="AG37"/>
  <c r="AF37"/>
  <c r="AJ36"/>
  <c r="AI36"/>
  <c r="AK36" s="1"/>
  <c r="AG36"/>
  <c r="AH36" s="1"/>
  <c r="AF36"/>
  <c r="AJ35"/>
  <c r="AI35"/>
  <c r="AK35" s="1"/>
  <c r="AG35"/>
  <c r="AH35" s="1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G32"/>
  <c r="AH32" s="1"/>
  <c r="AF32"/>
  <c r="AK31"/>
  <c r="AJ31"/>
  <c r="AI31"/>
  <c r="AG31"/>
  <c r="AH31" s="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G28"/>
  <c r="AH28" s="1"/>
  <c r="AF28"/>
  <c r="AJ27"/>
  <c r="AI27"/>
  <c r="AK27" s="1"/>
  <c r="AG27"/>
  <c r="AH27" s="1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G24"/>
  <c r="AH24" s="1"/>
  <c r="AF24"/>
  <c r="AK23"/>
  <c r="AJ23"/>
  <c r="AI23"/>
  <c r="AG23"/>
  <c r="AH23" s="1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H18"/>
  <c r="AG18"/>
  <c r="AF18"/>
  <c r="AE18"/>
  <c r="AJ17"/>
  <c r="AI17"/>
  <c r="AK17" s="1"/>
  <c r="AG17"/>
  <c r="AH17" s="1"/>
  <c r="AF17"/>
  <c r="AE17"/>
  <c r="AK16"/>
  <c r="AJ16"/>
  <c r="AI16"/>
  <c r="AG16"/>
  <c r="AH16" s="1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G13"/>
  <c r="AH13" s="1"/>
  <c r="AF13"/>
  <c r="AE13"/>
  <c r="AS12"/>
  <c r="AT12" s="1"/>
  <c r="AH12"/>
  <c r="AI51" l="1"/>
  <c r="AK51" s="1"/>
  <c r="AK13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<sst xmlns="http://schemas.openxmlformats.org/spreadsheetml/2006/main" count="140" uniqueCount="74">
  <si>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</si>
  <si>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</si>
  <si>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</si>
  <si>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</si>
  <si>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</si>
  <si>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</si>
  <si>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</si>
  <si>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</si>
  <si>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</si>
  <si>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</si>
  <si>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</si>
  <si>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</si>
  <si>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</si>
  <si>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</si>
  <si>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</si>
  <si>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</si>
  <si>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</si>
  <si>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</si>
  <si>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</si>
  <si>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</si>
  <si>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</si>
  <si>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</si>
  <si>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</si>
  <si>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</si>
  <si>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</si>
  <si>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</si>
  <si>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</si>
  <si>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</si>
  <si>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</si>
  <si>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</si>
  <si>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</si>
  <si>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</si>
  <si>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</si>
  <si>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</si>
  <si>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</si>
  <si>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</si>
  <si>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</si>
  <si>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</si>
  <si>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</si>
  <si>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</si>
  <si>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</si>
  <si>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</si>
  <si>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</si>
  <si>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</si>
  <si>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</si>
  <si>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</si>
  <si>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</si>
  <si>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</si>
  <si>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</si>
  <si>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</si>
  <si>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</si>
  <si>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</si>
  <si>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</si>
  <si>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</si>
  <si>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</si>
  <si>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SF403-A-BLNK</t>
  </si>
  <si>
    <t>A02071-0028</t>
  </si>
  <si>
    <t>Machine #  H3</t>
  </si>
  <si>
    <t>1M 25SEC</t>
  </si>
  <si>
    <t>HVD 9/22/15</t>
  </si>
  <si>
    <t>N/A</t>
  </si>
  <si>
    <t>HVD/JB</t>
  </si>
  <si>
    <t>C</t>
  </si>
  <si>
    <t>YES</t>
  </si>
  <si>
    <t>DH</t>
  </si>
  <si>
    <t>HVD</t>
  </si>
  <si>
    <t>JB</t>
  </si>
  <si>
    <t>Changed to FC</t>
  </si>
  <si>
    <t>original w/o 384180 - New w/o due to changing to FC</t>
  </si>
  <si>
    <t>Wrk on 2201-A-BLNK</t>
  </si>
  <si>
    <t>Need bars cut</t>
  </si>
  <si>
    <t>BEN W</t>
  </si>
  <si>
    <t>Out of stock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</si>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</sst>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0" fillId="0" borderId="22" xfId="0" applyBorder="1" applyAlignment="1">
      <alignment horizontal="center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8" sqref="B28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78" t="s">
        <v>55</v>
      </c>
      <c r="F2" s="179"/>
      <c r="G2" s="180"/>
      <c r="H2" s="22"/>
      <c r="I2" s="2"/>
      <c r="J2" s="181" t="s">
        <v>0</v>
      </c>
      <c r="K2" s="182"/>
      <c r="L2" s="54" t="s">
        <v>62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385143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 t="s">
        <v>60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2500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8" t="s">
        <v>53</v>
      </c>
      <c r="S7" s="199"/>
      <c r="T7" s="199"/>
      <c r="U7" s="199"/>
      <c r="V7" s="199"/>
      <c r="W7" s="200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8" t="s">
        <v>53</v>
      </c>
      <c r="AP7" s="199"/>
      <c r="AQ7" s="199"/>
      <c r="AR7" s="199"/>
      <c r="AS7" s="199"/>
      <c r="AT7" s="200"/>
    </row>
    <row r="8" spans="2:46" ht="16.5" customHeight="1">
      <c r="B8" s="155" t="s">
        <v>68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1" t="s">
        <v>59</v>
      </c>
      <c r="S8" s="202"/>
      <c r="T8" s="202"/>
      <c r="U8" s="202"/>
      <c r="V8" s="202"/>
      <c r="W8" s="203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1"/>
      <c r="AP8" s="202"/>
      <c r="AQ8" s="202"/>
      <c r="AR8" s="202"/>
      <c r="AS8" s="202"/>
      <c r="AT8" s="203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2500</v>
      </c>
      <c r="L12" s="145" t="s">
        <v>52</v>
      </c>
      <c r="M12" s="146"/>
      <c r="N12" s="145" t="s">
        <v>58</v>
      </c>
      <c r="O12" s="147"/>
      <c r="P12" s="64"/>
      <c r="Q12" s="64"/>
      <c r="R12" s="64"/>
      <c r="S12" s="65"/>
      <c r="T12" s="66">
        <v>34</v>
      </c>
      <c r="U12" s="66">
        <v>2</v>
      </c>
      <c r="V12" s="44">
        <f>SUM(F13:F50)</f>
        <v>1</v>
      </c>
      <c r="W12" s="45">
        <f>IF(V12=0,"",U12/V12)</f>
        <v>2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42269</v>
      </c>
      <c r="C13" s="28" t="s">
        <v>61</v>
      </c>
      <c r="D13" s="28"/>
      <c r="E13" s="28">
        <v>3</v>
      </c>
      <c r="F13" s="29">
        <v>1</v>
      </c>
      <c r="G13" s="30">
        <v>162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162</v>
      </c>
      <c r="K13" s="6">
        <f>E$4-J13</f>
        <v>2338</v>
      </c>
      <c r="L13" s="7">
        <f t="shared" ref="L13:L50" si="1">IF(G13="",0,$T$12*(I13-F13-Q13))</f>
        <v>102</v>
      </c>
      <c r="M13" s="4">
        <f>G13</f>
        <v>162</v>
      </c>
      <c r="N13" s="103">
        <f>IF(L13=0,"",(M13/L13))</f>
        <v>1.588235294117647</v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42270</v>
      </c>
      <c r="C14" s="28" t="s">
        <v>65</v>
      </c>
      <c r="D14" s="28"/>
      <c r="E14" s="28">
        <v>9</v>
      </c>
      <c r="F14" s="32">
        <v>0</v>
      </c>
      <c r="G14" s="30">
        <v>363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525</v>
      </c>
      <c r="K14" s="6">
        <f>E$4-J14</f>
        <v>1975</v>
      </c>
      <c r="L14" s="7">
        <f t="shared" si="1"/>
        <v>306</v>
      </c>
      <c r="M14" s="4">
        <f t="shared" ref="M14:M50" si="4">G14</f>
        <v>363</v>
      </c>
      <c r="N14" s="103">
        <f t="shared" ref="N14:N50" si="5">IF(L14=0,"",(M14/L14))</f>
        <v>1.1862745098039216</v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42271</v>
      </c>
      <c r="C15" s="28" t="s">
        <v>66</v>
      </c>
      <c r="D15" s="28"/>
      <c r="E15" s="28">
        <v>9</v>
      </c>
      <c r="F15" s="32">
        <v>0</v>
      </c>
      <c r="G15" s="30">
        <v>484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1009</v>
      </c>
      <c r="K15" s="6">
        <f>E$4-J15</f>
        <v>1491</v>
      </c>
      <c r="L15" s="7">
        <f t="shared" si="1"/>
        <v>306</v>
      </c>
      <c r="M15" s="4">
        <f t="shared" si="4"/>
        <v>484</v>
      </c>
      <c r="N15" s="103">
        <f t="shared" si="5"/>
        <v>1.5816993464052287</v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42272</v>
      </c>
      <c r="C16" s="33" t="s">
        <v>65</v>
      </c>
      <c r="D16" s="48"/>
      <c r="E16" s="48">
        <v>8</v>
      </c>
      <c r="F16" s="10">
        <v>0</v>
      </c>
      <c r="G16" s="11">
        <v>448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1457</v>
      </c>
      <c r="K16" s="6">
        <f t="shared" ref="K16:K50" si="8">E$4-J16</f>
        <v>1043</v>
      </c>
      <c r="L16" s="7">
        <f t="shared" si="1"/>
        <v>272</v>
      </c>
      <c r="M16" s="4">
        <f t="shared" si="4"/>
        <v>448</v>
      </c>
      <c r="N16" s="103">
        <f t="shared" ref="N16:N18" si="9">IF(L16=0,"",(M16/L16))</f>
        <v>1.6470588235294117</v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42275</v>
      </c>
      <c r="C17" s="34" t="s">
        <v>65</v>
      </c>
      <c r="D17" s="48"/>
      <c r="E17" s="48">
        <v>6</v>
      </c>
      <c r="F17" s="10">
        <v>0</v>
      </c>
      <c r="G17" s="11">
        <v>316</v>
      </c>
      <c r="H17" s="4" t="e">
        <f>IF(G17="","",(IF(#REF!=0,"",(#REF!*G17*#REF!))))</f>
        <v>#REF!</v>
      </c>
      <c r="I17" s="5">
        <f t="shared" si="0"/>
        <v>6</v>
      </c>
      <c r="J17" s="6">
        <f>SUM(G$12:G17)</f>
        <v>1773</v>
      </c>
      <c r="K17" s="6">
        <f t="shared" si="8"/>
        <v>727</v>
      </c>
      <c r="L17" s="7">
        <f t="shared" si="1"/>
        <v>204</v>
      </c>
      <c r="M17" s="4">
        <f t="shared" si="4"/>
        <v>316</v>
      </c>
      <c r="N17" s="103">
        <f t="shared" si="9"/>
        <v>1.5490196078431373</v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42276</v>
      </c>
      <c r="C18" s="49" t="s">
        <v>65</v>
      </c>
      <c r="D18" s="48"/>
      <c r="E18" s="48">
        <v>6</v>
      </c>
      <c r="F18" s="10">
        <v>0</v>
      </c>
      <c r="G18" s="11">
        <v>293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2066</v>
      </c>
      <c r="K18" s="6">
        <f t="shared" si="8"/>
        <v>434</v>
      </c>
      <c r="L18" s="7">
        <f t="shared" si="1"/>
        <v>204</v>
      </c>
      <c r="M18" s="4">
        <f t="shared" si="4"/>
        <v>293</v>
      </c>
      <c r="N18" s="103">
        <f t="shared" si="9"/>
        <v>1.4362745098039216</v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42277</v>
      </c>
      <c r="C19" s="49" t="s">
        <v>65</v>
      </c>
      <c r="D19" s="47"/>
      <c r="E19" s="46">
        <v>1.5</v>
      </c>
      <c r="F19" s="46">
        <v>0</v>
      </c>
      <c r="G19" s="11">
        <v>78</v>
      </c>
      <c r="H19" s="4"/>
      <c r="I19" s="5">
        <f t="shared" si="0"/>
        <v>1.5</v>
      </c>
      <c r="J19" s="6">
        <f>SUM(G$12:G19)</f>
        <v>2144</v>
      </c>
      <c r="K19" s="6">
        <f t="shared" ref="K19:K45" si="11">E$4-J19</f>
        <v>356</v>
      </c>
      <c r="L19" s="7">
        <f t="shared" ref="L19:L45" si="12">IF(G19="",0,$T$12*(I19-F19-Q19))</f>
        <v>51</v>
      </c>
      <c r="M19" s="4">
        <f t="shared" ref="M19:M45" si="13">G19</f>
        <v>78</v>
      </c>
      <c r="N19" s="103">
        <f t="shared" ref="N19" si="14">IF(L19=0,"",(M19/L19))</f>
        <v>1.5294117647058822</v>
      </c>
      <c r="O19" s="104"/>
      <c r="P19" s="31"/>
      <c r="Q19" s="46">
        <v>0</v>
      </c>
      <c r="R19" s="46">
        <v>0</v>
      </c>
      <c r="S19" s="46">
        <v>0</v>
      </c>
      <c r="T19" s="127" t="s">
        <v>67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>
        <v>42277</v>
      </c>
      <c r="C20" s="49" t="s">
        <v>65</v>
      </c>
      <c r="D20" s="47"/>
      <c r="E20" s="46">
        <v>5.5</v>
      </c>
      <c r="F20" s="10">
        <v>0</v>
      </c>
      <c r="G20" s="11">
        <v>241</v>
      </c>
      <c r="H20" s="4"/>
      <c r="I20" s="5">
        <f t="shared" si="0"/>
        <v>5.5</v>
      </c>
      <c r="J20" s="6">
        <f>SUM(G$12:G20)</f>
        <v>2385</v>
      </c>
      <c r="K20" s="6">
        <f t="shared" si="11"/>
        <v>115</v>
      </c>
      <c r="L20" s="7">
        <f t="shared" si="12"/>
        <v>187</v>
      </c>
      <c r="M20" s="4">
        <f t="shared" si="13"/>
        <v>241</v>
      </c>
      <c r="N20" s="103">
        <f t="shared" ref="N20:N49" si="15">IF(L20=0,"",(M20/L20))</f>
        <v>1.2887700534759359</v>
      </c>
      <c r="O20" s="104"/>
      <c r="P20" s="31"/>
      <c r="Q20" s="46">
        <v>0</v>
      </c>
      <c r="R20" s="46">
        <v>0</v>
      </c>
      <c r="S20" s="46">
        <v>0</v>
      </c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>
        <v>42278</v>
      </c>
      <c r="C21" s="49" t="s">
        <v>65</v>
      </c>
      <c r="D21" s="47"/>
      <c r="E21" s="28">
        <v>8</v>
      </c>
      <c r="F21" s="32">
        <v>0</v>
      </c>
      <c r="G21" s="30">
        <v>336</v>
      </c>
      <c r="H21" s="4"/>
      <c r="I21" s="5">
        <f t="shared" si="0"/>
        <v>8</v>
      </c>
      <c r="J21" s="6">
        <f>SUM(G$12:G21)</f>
        <v>2721</v>
      </c>
      <c r="K21" s="6">
        <f t="shared" si="11"/>
        <v>-221</v>
      </c>
      <c r="L21" s="7">
        <f t="shared" si="12"/>
        <v>272</v>
      </c>
      <c r="M21" s="4">
        <f t="shared" si="13"/>
        <v>336</v>
      </c>
      <c r="N21" s="103">
        <f t="shared" si="15"/>
        <v>1.2352941176470589</v>
      </c>
      <c r="O21" s="104"/>
      <c r="P21" s="31"/>
      <c r="Q21" s="46">
        <v>0</v>
      </c>
      <c r="R21" s="46">
        <v>0</v>
      </c>
      <c r="S21" s="46">
        <v>0</v>
      </c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>
        <v>42279</v>
      </c>
      <c r="C22" s="49" t="s">
        <v>65</v>
      </c>
      <c r="D22" s="47"/>
      <c r="E22" s="46">
        <v>8</v>
      </c>
      <c r="F22" s="10">
        <v>0</v>
      </c>
      <c r="G22" s="11">
        <v>361</v>
      </c>
      <c r="H22" s="4"/>
      <c r="I22" s="5">
        <f t="shared" si="0"/>
        <v>8</v>
      </c>
      <c r="J22" s="6">
        <f>SUM(G$12:G22)</f>
        <v>3082</v>
      </c>
      <c r="K22" s="6">
        <f t="shared" si="11"/>
        <v>-582</v>
      </c>
      <c r="L22" s="7">
        <f t="shared" si="12"/>
        <v>272</v>
      </c>
      <c r="M22" s="4">
        <f t="shared" si="13"/>
        <v>361</v>
      </c>
      <c r="N22" s="103">
        <f t="shared" si="15"/>
        <v>1.3272058823529411</v>
      </c>
      <c r="O22" s="104"/>
      <c r="P22" s="31"/>
      <c r="Q22" s="46">
        <v>0</v>
      </c>
      <c r="R22" s="46">
        <v>0</v>
      </c>
      <c r="S22" s="46">
        <v>0</v>
      </c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>
        <v>42282</v>
      </c>
      <c r="C23" s="49" t="s">
        <v>65</v>
      </c>
      <c r="D23" s="47"/>
      <c r="E23" s="28">
        <v>8</v>
      </c>
      <c r="F23" s="32">
        <v>0</v>
      </c>
      <c r="G23" s="30">
        <v>409</v>
      </c>
      <c r="H23" s="4"/>
      <c r="I23" s="5">
        <f t="shared" si="0"/>
        <v>8</v>
      </c>
      <c r="J23" s="6">
        <f>SUM(G$12:G23)</f>
        <v>3491</v>
      </c>
      <c r="K23" s="6">
        <f t="shared" si="11"/>
        <v>-991</v>
      </c>
      <c r="L23" s="7">
        <f t="shared" si="12"/>
        <v>272</v>
      </c>
      <c r="M23" s="4">
        <f t="shared" si="13"/>
        <v>409</v>
      </c>
      <c r="N23" s="103">
        <f t="shared" si="15"/>
        <v>1.5036764705882353</v>
      </c>
      <c r="O23" s="104"/>
      <c r="P23" s="31"/>
      <c r="Q23" s="46">
        <v>0</v>
      </c>
      <c r="R23" s="46">
        <v>0</v>
      </c>
      <c r="S23" s="46">
        <v>0</v>
      </c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>
        <v>42283</v>
      </c>
      <c r="C24" s="49" t="s">
        <v>65</v>
      </c>
      <c r="D24" s="47"/>
      <c r="E24" s="46">
        <v>3</v>
      </c>
      <c r="F24" s="10">
        <v>0</v>
      </c>
      <c r="G24" s="11">
        <v>107</v>
      </c>
      <c r="H24" s="4"/>
      <c r="I24" s="5">
        <f t="shared" si="0"/>
        <v>8</v>
      </c>
      <c r="J24" s="6">
        <f>SUM(G$12:G24)</f>
        <v>3598</v>
      </c>
      <c r="K24" s="6">
        <f t="shared" si="11"/>
        <v>-1098</v>
      </c>
      <c r="L24" s="7">
        <f t="shared" si="12"/>
        <v>102</v>
      </c>
      <c r="M24" s="4">
        <f t="shared" si="13"/>
        <v>107</v>
      </c>
      <c r="N24" s="103">
        <f t="shared" si="15"/>
        <v>1.0490196078431373</v>
      </c>
      <c r="O24" s="104"/>
      <c r="P24" s="31"/>
      <c r="Q24" s="46">
        <v>5</v>
      </c>
      <c r="R24" s="46">
        <v>3</v>
      </c>
      <c r="S24" s="46">
        <v>0</v>
      </c>
      <c r="T24" s="127" t="s">
        <v>69</v>
      </c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>
        <v>42284</v>
      </c>
      <c r="C25" s="49" t="s">
        <v>65</v>
      </c>
      <c r="D25" s="47"/>
      <c r="E25" s="28">
        <v>1</v>
      </c>
      <c r="F25" s="32">
        <v>0</v>
      </c>
      <c r="G25" s="30">
        <v>34</v>
      </c>
      <c r="H25" s="4"/>
      <c r="I25" s="5">
        <f t="shared" si="0"/>
        <v>6</v>
      </c>
      <c r="J25" s="6">
        <f>SUM(G$12:G25)</f>
        <v>3632</v>
      </c>
      <c r="K25" s="6">
        <f t="shared" si="11"/>
        <v>-1132</v>
      </c>
      <c r="L25" s="7">
        <f t="shared" si="12"/>
        <v>34</v>
      </c>
      <c r="M25" s="4">
        <f t="shared" si="13"/>
        <v>34</v>
      </c>
      <c r="N25" s="103">
        <f t="shared" si="15"/>
        <v>1</v>
      </c>
      <c r="O25" s="104"/>
      <c r="P25" s="31"/>
      <c r="Q25" s="46">
        <v>5</v>
      </c>
      <c r="R25" s="46">
        <v>5</v>
      </c>
      <c r="S25" s="46">
        <v>0</v>
      </c>
      <c r="T25" s="127" t="s">
        <v>70</v>
      </c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>
        <v>42285</v>
      </c>
      <c r="C26" s="49" t="s">
        <v>65</v>
      </c>
      <c r="D26" s="47"/>
      <c r="E26" s="46">
        <v>4</v>
      </c>
      <c r="F26" s="10">
        <v>0</v>
      </c>
      <c r="G26" s="11">
        <v>144</v>
      </c>
      <c r="H26" s="4"/>
      <c r="I26" s="5">
        <f t="shared" si="0"/>
        <v>4</v>
      </c>
      <c r="J26" s="6">
        <f>SUM(G$12:G26)</f>
        <v>3776</v>
      </c>
      <c r="K26" s="6">
        <f t="shared" si="11"/>
        <v>-1276</v>
      </c>
      <c r="L26" s="7">
        <f t="shared" si="12"/>
        <v>136</v>
      </c>
      <c r="M26" s="4">
        <f t="shared" si="13"/>
        <v>144</v>
      </c>
      <c r="N26" s="103">
        <f t="shared" si="15"/>
        <v>1.0588235294117647</v>
      </c>
      <c r="O26" s="104"/>
      <c r="P26" s="31"/>
      <c r="Q26" s="46">
        <v>0</v>
      </c>
      <c r="R26" s="46">
        <v>0</v>
      </c>
      <c r="S26" s="46">
        <v>0</v>
      </c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>
        <v>42285</v>
      </c>
      <c r="C27" s="49" t="s">
        <v>71</v>
      </c>
      <c r="D27" s="47"/>
      <c r="E27" s="28">
        <v>1.5</v>
      </c>
      <c r="F27" s="32">
        <v>0</v>
      </c>
      <c r="G27" s="30">
        <v>60</v>
      </c>
      <c r="H27" s="4"/>
      <c r="I27" s="5">
        <f t="shared" si="0"/>
        <v>1.5</v>
      </c>
      <c r="J27" s="6">
        <f>SUM(G$12:G27)</f>
        <v>3836</v>
      </c>
      <c r="K27" s="6">
        <f t="shared" si="11"/>
        <v>-1336</v>
      </c>
      <c r="L27" s="7">
        <f t="shared" si="12"/>
        <v>51</v>
      </c>
      <c r="M27" s="4">
        <f t="shared" si="13"/>
        <v>60</v>
      </c>
      <c r="N27" s="103">
        <f t="shared" si="15"/>
        <v>1.1764705882352942</v>
      </c>
      <c r="O27" s="104"/>
      <c r="P27" s="31"/>
      <c r="Q27" s="46">
        <v>0</v>
      </c>
      <c r="R27" s="46">
        <v>0</v>
      </c>
      <c r="S27" s="46">
        <v>0</v>
      </c>
      <c r="T27" s="127" t="s">
        <v>72</v>
      </c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49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3836</v>
      </c>
      <c r="K28" s="6">
        <f t="shared" si="11"/>
        <v>-1336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204" t="s">
        <v>73</v>
      </c>
      <c r="U28" s="205"/>
      <c r="V28" s="205"/>
      <c r="W28" s="20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3836</v>
      </c>
      <c r="K29" s="6">
        <f t="shared" si="11"/>
        <v>-1336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3836</v>
      </c>
      <c r="K30" s="6">
        <f t="shared" si="11"/>
        <v>-1336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3836</v>
      </c>
      <c r="K31" s="6">
        <f t="shared" si="11"/>
        <v>-1336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3836</v>
      </c>
      <c r="K32" s="6">
        <f t="shared" si="11"/>
        <v>-1336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3836</v>
      </c>
      <c r="K33" s="6">
        <f t="shared" si="11"/>
        <v>-1336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3836</v>
      </c>
      <c r="K34" s="6">
        <f t="shared" si="11"/>
        <v>-1336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3836</v>
      </c>
      <c r="K35" s="6">
        <f t="shared" ref="K35:K41" si="17">E$4-J35</f>
        <v>-1336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3836</v>
      </c>
      <c r="K36" s="6">
        <f t="shared" si="17"/>
        <v>-1336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3836</v>
      </c>
      <c r="K37" s="6">
        <f t="shared" si="17"/>
        <v>-1336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3836</v>
      </c>
      <c r="K38" s="6">
        <f t="shared" si="17"/>
        <v>-1336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3836</v>
      </c>
      <c r="K39" s="6">
        <f t="shared" si="17"/>
        <v>-1336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3836</v>
      </c>
      <c r="K40" s="6">
        <f t="shared" si="17"/>
        <v>-1336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3836</v>
      </c>
      <c r="K41" s="6">
        <f t="shared" si="17"/>
        <v>-1336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3836</v>
      </c>
      <c r="K42" s="6">
        <f t="shared" si="11"/>
        <v>-1336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3836</v>
      </c>
      <c r="K43" s="6">
        <f t="shared" si="11"/>
        <v>-1336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3836</v>
      </c>
      <c r="K44" s="6">
        <f t="shared" si="11"/>
        <v>-1336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3836</v>
      </c>
      <c r="K45" s="6">
        <f t="shared" si="11"/>
        <v>-1336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3836</v>
      </c>
      <c r="K46" s="6">
        <f t="shared" ref="K46:K49" si="23">E$4-J46</f>
        <v>-1336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3836</v>
      </c>
      <c r="K47" s="6">
        <f t="shared" si="23"/>
        <v>-1336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3836</v>
      </c>
      <c r="K48" s="6">
        <f t="shared" si="23"/>
        <v>-1336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3836</v>
      </c>
      <c r="K49" s="6">
        <f t="shared" si="23"/>
        <v>-1336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3836</v>
      </c>
      <c r="K50" s="6">
        <f t="shared" si="8"/>
        <v>-1336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81.5</v>
      </c>
      <c r="F51" s="56">
        <f>SUM(F13:F50)</f>
        <v>1</v>
      </c>
      <c r="G51" s="56">
        <f>SUM(G13:G50)</f>
        <v>3836</v>
      </c>
      <c r="H51" s="57"/>
      <c r="I51" s="56">
        <f>SUM(I13:I50)</f>
        <v>92.5</v>
      </c>
      <c r="J51" s="58">
        <f>J50</f>
        <v>3836</v>
      </c>
      <c r="K51" s="58">
        <f>K50</f>
        <v>-1336</v>
      </c>
      <c r="L51" s="59">
        <f>SUM(L13:L50)</f>
        <v>2771</v>
      </c>
      <c r="M51" s="57">
        <f>SUM(M13:M50)</f>
        <v>3836</v>
      </c>
      <c r="N51" s="110">
        <f>IF(L51&lt;&gt;0,SUM(M51/L51),"")</f>
        <v>1.3843377841934319</v>
      </c>
      <c r="O51" s="111"/>
      <c r="P51" s="60"/>
      <c r="Q51" s="56">
        <f>SUM(Q13:Q50)</f>
        <v>10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7">
        <v>42269</v>
      </c>
      <c r="N55" s="92"/>
      <c r="O55" s="102">
        <v>0.54166666666666663</v>
      </c>
      <c r="P55" s="95"/>
      <c r="Q55" s="95"/>
      <c r="R55" s="196" t="s">
        <v>63</v>
      </c>
      <c r="S55" s="95"/>
      <c r="T55" s="196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5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5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3836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2015-10-01T16:59:21Z</cp:lastPrinted>
  <dcterms:created xsi:type="dcterms:W3CDTF">2014-06-10T19:48:08Z</dcterms:created>
  <dcterms:modified xsi:type="dcterms:W3CDTF">2015-10-13T13:55:56Z</dcterms:modified>
</cp:coreProperties>
</file>