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J50"/>
  <c r="AI50"/>
  <c r="AK50" s="1"/>
  <c r="AG50"/>
  <c r="AG51" s="1"/>
  <c r="AC59" s="1"/>
  <c r="AF50"/>
  <c r="AE50"/>
  <c r="AJ49"/>
  <c r="AI49"/>
  <c r="AK49" s="1"/>
  <c r="AH49"/>
  <c r="AG49"/>
  <c r="AF49"/>
  <c r="AJ48"/>
  <c r="AI48"/>
  <c r="AK48" s="1"/>
  <c r="AH48"/>
  <c r="AG48"/>
  <c r="AF48"/>
  <c r="AJ47"/>
  <c r="AI47"/>
  <c r="AK47" s="1"/>
  <c r="AH47"/>
  <c r="AG47"/>
  <c r="AF47"/>
  <c r="AJ46"/>
  <c r="AI46"/>
  <c r="AK46" s="1"/>
  <c r="AH46"/>
  <c r="AG46"/>
  <c r="AF46"/>
  <c r="AJ45"/>
  <c r="AI45"/>
  <c r="AK45" s="1"/>
  <c r="AH45"/>
  <c r="AG45"/>
  <c r="AF45"/>
  <c r="AJ44"/>
  <c r="AI44"/>
  <c r="AK44" s="1"/>
  <c r="AH44"/>
  <c r="AG44"/>
  <c r="AF44"/>
  <c r="AJ43"/>
  <c r="AI43"/>
  <c r="AK43" s="1"/>
  <c r="AH43"/>
  <c r="AG43"/>
  <c r="AF43"/>
  <c r="AJ42"/>
  <c r="AI42"/>
  <c r="AK42" s="1"/>
  <c r="AH42"/>
  <c r="AG42"/>
  <c r="AF42"/>
  <c r="AJ41"/>
  <c r="AI41"/>
  <c r="AK41" s="1"/>
  <c r="AH41"/>
  <c r="AG41"/>
  <c r="AF41"/>
  <c r="AJ40"/>
  <c r="AI40"/>
  <c r="AK40" s="1"/>
  <c r="AH40"/>
  <c r="AG40"/>
  <c r="AF40"/>
  <c r="AJ39"/>
  <c r="AI39"/>
  <c r="AK39" s="1"/>
  <c r="AH39"/>
  <c r="AG39"/>
  <c r="AF39"/>
  <c r="AJ38"/>
  <c r="AI38"/>
  <c r="AK38" s="1"/>
  <c r="AH38"/>
  <c r="AG38"/>
  <c r="AF38"/>
  <c r="AJ37"/>
  <c r="AI37"/>
  <c r="AK37" s="1"/>
  <c r="AH37"/>
  <c r="AG37"/>
  <c r="AF37"/>
  <c r="AJ36"/>
  <c r="AI36"/>
  <c r="AK36" s="1"/>
  <c r="AH36"/>
  <c r="AG36"/>
  <c r="AF36"/>
  <c r="AJ35"/>
  <c r="AI35"/>
  <c r="AK35" s="1"/>
  <c r="AH35"/>
  <c r="AG35"/>
  <c r="AF35"/>
  <c r="AJ34"/>
  <c r="AI34"/>
  <c r="AK34" s="1"/>
  <c r="AH34"/>
  <c r="AG34"/>
  <c r="AF34"/>
  <c r="AJ33"/>
  <c r="AI33"/>
  <c r="AK33" s="1"/>
  <c r="AH33"/>
  <c r="AG33"/>
  <c r="AF33"/>
  <c r="AJ32"/>
  <c r="AI32"/>
  <c r="AK32" s="1"/>
  <c r="AH32"/>
  <c r="AG32"/>
  <c r="AF32"/>
  <c r="AJ31"/>
  <c r="AI31"/>
  <c r="AK31" s="1"/>
  <c r="AH31"/>
  <c r="AG31"/>
  <c r="AF31"/>
  <c r="AJ30"/>
  <c r="AI30"/>
  <c r="AK30" s="1"/>
  <c r="AH30"/>
  <c r="AG30"/>
  <c r="AF30"/>
  <c r="AJ29"/>
  <c r="AI29"/>
  <c r="AK29" s="1"/>
  <c r="AH29"/>
  <c r="AG29"/>
  <c r="AF29"/>
  <c r="AJ28"/>
  <c r="AI28"/>
  <c r="AK28" s="1"/>
  <c r="AH28"/>
  <c r="AG28"/>
  <c r="AF28"/>
  <c r="AJ27"/>
  <c r="AI27"/>
  <c r="AK27" s="1"/>
  <c r="AH27"/>
  <c r="AG27"/>
  <c r="AF27"/>
  <c r="AJ26"/>
  <c r="AI26"/>
  <c r="AK26" s="1"/>
  <c r="AH26"/>
  <c r="AG26"/>
  <c r="AF26"/>
  <c r="AJ25"/>
  <c r="AI25"/>
  <c r="AK25" s="1"/>
  <c r="AH25"/>
  <c r="AG25"/>
  <c r="AF25"/>
  <c r="AJ24"/>
  <c r="AI24"/>
  <c r="AK24" s="1"/>
  <c r="AH24"/>
  <c r="AG24"/>
  <c r="AF24"/>
  <c r="AJ23"/>
  <c r="AI23"/>
  <c r="AK23" s="1"/>
  <c r="AH23"/>
  <c r="AG23"/>
  <c r="AF23"/>
  <c r="AJ22"/>
  <c r="AI22"/>
  <c r="AK22" s="1"/>
  <c r="AH22"/>
  <c r="AG22"/>
  <c r="AF22"/>
  <c r="AJ21"/>
  <c r="AI21"/>
  <c r="AK21" s="1"/>
  <c r="AH21"/>
  <c r="AG21"/>
  <c r="AF21"/>
  <c r="AJ20"/>
  <c r="AI20"/>
  <c r="AK20" s="1"/>
  <c r="AH20"/>
  <c r="AG20"/>
  <c r="AF20"/>
  <c r="AJ19"/>
  <c r="AI19"/>
  <c r="AK19" s="1"/>
  <c r="AH19"/>
  <c r="AG19"/>
  <c r="AF19"/>
  <c r="AJ18"/>
  <c r="AI18"/>
  <c r="AK18" s="1"/>
  <c r="AH18"/>
  <c r="AG18"/>
  <c r="AF18"/>
  <c r="AE18"/>
  <c r="AJ17"/>
  <c r="AI17"/>
  <c r="AK17" s="1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J51" s="1"/>
  <c r="AI14"/>
  <c r="AK14" s="1"/>
  <c r="AH14"/>
  <c r="AG14"/>
  <c r="AF14"/>
  <c r="AF51" s="1"/>
  <c r="AE14"/>
  <c r="AJ13"/>
  <c r="AI13"/>
  <c r="AG13"/>
  <c r="AH13" s="1"/>
  <c r="AF13"/>
  <c r="AE13"/>
  <c r="AS12"/>
  <c r="AT12" s="1"/>
  <c r="AH12"/>
  <c r="AI51" l="1"/>
  <c r="AK51" s="1"/>
  <c r="AK13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<sst xmlns="http://schemas.openxmlformats.org/spreadsheetml/2006/main" count="124" uniqueCount="68">
  <si>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</si>
  <si>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</si>
  <si>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</si>
  <si>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</si>
  <si>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</si>
  <si>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</si>
  <si>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</si>
  <si>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</si>
  <si>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</si>
  <si>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</si>
  <si>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</si>
  <si>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</si>
  <si>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</si>
  <si>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</si>
  <si>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</si>
  <si>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</si>
  <si>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</si>
  <si>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</si>
  <si>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</si>
  <si>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</si>
  <si>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</si>
  <si>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</si>
  <si>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</si>
  <si>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</si>
  <si>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</si>
  <si>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</si>
  <si>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</si>
  <si>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</si>
  <si>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</si>
  <si>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</si>
  <si>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</si>
  <si>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</si>
  <si>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</si>
  <si>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</si>
  <si>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</si>
  <si>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</si>
  <si>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</si>
  <si>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</si>
  <si>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</si>
  <si>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</si>
  <si>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</si>
  <si>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</si>
  <si>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</si>
  <si>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</si>
  <si>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</si>
  <si>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</si>
  <si>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</si>
  <si>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</si>
  <si>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</si>
  <si>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</si>
  <si>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</si>
  <si>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</si>
  <si>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</si>
  <si>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</si>
  <si>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TC1280</t>
  </si>
  <si>
    <t>TC1280-10</t>
  </si>
  <si>
    <t>MR 8/4/14</t>
  </si>
  <si>
    <t xml:space="preserve">Routing:      WASH &amp; PACK DEPT  </t>
  </si>
  <si>
    <t>MP</t>
  </si>
  <si>
    <t>F</t>
  </si>
  <si>
    <t>YES</t>
  </si>
  <si>
    <t>VG</t>
  </si>
  <si>
    <t>Machine #  B/S 18</t>
  </si>
  <si>
    <t>45 SEC</t>
  </si>
  <si>
    <t>Holding 204pcs-need</t>
  </si>
  <si>
    <t>alt pistons</t>
  </si>
  <si>
    <t>11/A2</t>
  </si>
  <si>
    <t>JOB OUT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</si>
</sst>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>
      <c r="B2" s="126" t="s">
        <v>24</v>
      </c>
      <c r="C2" s="127"/>
      <c r="D2" s="51"/>
      <c r="E2" s="128" t="s">
        <v>54</v>
      </c>
      <c r="F2" s="129"/>
      <c r="G2" s="130"/>
      <c r="H2" s="22"/>
      <c r="I2" s="2"/>
      <c r="J2" s="124" t="s">
        <v>0</v>
      </c>
      <c r="K2" s="125"/>
      <c r="L2" s="54" t="s">
        <v>59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28"/>
      <c r="AC2" s="129"/>
      <c r="AD2" s="130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>
      <c r="B3" s="126" t="s">
        <v>22</v>
      </c>
      <c r="C3" s="127"/>
      <c r="D3" s="50"/>
      <c r="E3" s="128">
        <v>384857</v>
      </c>
      <c r="F3" s="129"/>
      <c r="G3" s="130"/>
      <c r="H3" s="22"/>
      <c r="I3" s="23"/>
      <c r="J3" s="124" t="s">
        <v>25</v>
      </c>
      <c r="K3" s="125"/>
      <c r="L3" s="124" t="s">
        <v>55</v>
      </c>
      <c r="M3" s="127"/>
      <c r="N3" s="127"/>
      <c r="O3" s="125"/>
      <c r="P3" s="22"/>
      <c r="Q3" s="22"/>
      <c r="R3" s="137"/>
      <c r="S3" s="138"/>
      <c r="T3" s="139"/>
      <c r="U3" s="124">
        <v>377370</v>
      </c>
      <c r="V3" s="127"/>
      <c r="W3" s="131"/>
      <c r="Y3" s="126" t="s">
        <v>22</v>
      </c>
      <c r="Z3" s="127"/>
      <c r="AA3" s="79"/>
      <c r="AB3" s="128"/>
      <c r="AC3" s="129"/>
      <c r="AD3" s="130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>
      <c r="B4" s="143" t="s">
        <v>23</v>
      </c>
      <c r="C4" s="136"/>
      <c r="D4" s="50"/>
      <c r="E4" s="134">
        <v>2000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2" t="s">
        <v>51</v>
      </c>
      <c r="C6" s="153"/>
      <c r="D6" s="153"/>
      <c r="E6" s="154"/>
      <c r="F6" s="155"/>
      <c r="G6" s="154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2" t="s">
        <v>51</v>
      </c>
      <c r="Z6" s="153"/>
      <c r="AA6" s="153"/>
      <c r="AB6" s="154"/>
      <c r="AC6" s="155"/>
      <c r="AD6" s="154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9" t="s">
        <v>49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P7" s="25"/>
      <c r="Q7" s="25"/>
      <c r="R7" s="83" t="s">
        <v>53</v>
      </c>
      <c r="S7" s="84"/>
      <c r="T7" s="84"/>
      <c r="U7" s="84"/>
      <c r="V7" s="84"/>
      <c r="W7" s="85"/>
      <c r="Y7" s="159" t="s">
        <v>49</v>
      </c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1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56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2"/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4"/>
      <c r="P9" s="55"/>
      <c r="Q9" s="55"/>
      <c r="R9" s="163"/>
      <c r="S9" s="163"/>
      <c r="T9" s="163"/>
      <c r="U9" s="181"/>
      <c r="V9" s="181"/>
      <c r="W9" s="182"/>
      <c r="Y9" s="162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4"/>
      <c r="AM9" s="55"/>
      <c r="AN9" s="55"/>
      <c r="AO9" s="163"/>
      <c r="AP9" s="163"/>
      <c r="AQ9" s="163"/>
      <c r="AR9" s="181"/>
      <c r="AS9" s="181"/>
      <c r="AT9" s="182"/>
    </row>
    <row r="10" spans="2:46" ht="20.25" customHeight="1">
      <c r="B10" s="183" t="s">
        <v>2</v>
      </c>
      <c r="C10" s="148" t="s">
        <v>3</v>
      </c>
      <c r="D10" s="144" t="s">
        <v>4</v>
      </c>
      <c r="E10" s="144" t="s">
        <v>5</v>
      </c>
      <c r="F10" s="148" t="s">
        <v>6</v>
      </c>
      <c r="G10" s="144" t="s">
        <v>16</v>
      </c>
      <c r="H10" s="187" t="s">
        <v>7</v>
      </c>
      <c r="I10" s="187" t="s">
        <v>8</v>
      </c>
      <c r="J10" s="187" t="s">
        <v>30</v>
      </c>
      <c r="K10" s="187" t="s">
        <v>9</v>
      </c>
      <c r="L10" s="187" t="s">
        <v>10</v>
      </c>
      <c r="M10" s="187" t="s">
        <v>11</v>
      </c>
      <c r="N10" s="189" t="s">
        <v>17</v>
      </c>
      <c r="O10" s="190"/>
      <c r="P10" s="144"/>
      <c r="Q10" s="144" t="s">
        <v>18</v>
      </c>
      <c r="R10" s="144" t="s">
        <v>26</v>
      </c>
      <c r="S10" s="144" t="s">
        <v>27</v>
      </c>
      <c r="T10" s="144" t="s">
        <v>21</v>
      </c>
      <c r="U10" s="146" t="s">
        <v>19</v>
      </c>
      <c r="V10" s="148" t="s">
        <v>28</v>
      </c>
      <c r="W10" s="150" t="s">
        <v>29</v>
      </c>
      <c r="Y10" s="183" t="s">
        <v>2</v>
      </c>
      <c r="Z10" s="148" t="s">
        <v>3</v>
      </c>
      <c r="AA10" s="144" t="s">
        <v>4</v>
      </c>
      <c r="AB10" s="144" t="s">
        <v>5</v>
      </c>
      <c r="AC10" s="148" t="s">
        <v>6</v>
      </c>
      <c r="AD10" s="144" t="s">
        <v>16</v>
      </c>
      <c r="AE10" s="187" t="s">
        <v>7</v>
      </c>
      <c r="AF10" s="187" t="s">
        <v>8</v>
      </c>
      <c r="AG10" s="187" t="s">
        <v>30</v>
      </c>
      <c r="AH10" s="187" t="s">
        <v>9</v>
      </c>
      <c r="AI10" s="187" t="s">
        <v>10</v>
      </c>
      <c r="AJ10" s="187" t="s">
        <v>11</v>
      </c>
      <c r="AK10" s="189" t="s">
        <v>17</v>
      </c>
      <c r="AL10" s="190"/>
      <c r="AM10" s="144"/>
      <c r="AN10" s="144" t="s">
        <v>18</v>
      </c>
      <c r="AO10" s="144" t="s">
        <v>26</v>
      </c>
      <c r="AP10" s="144" t="s">
        <v>27</v>
      </c>
      <c r="AQ10" s="144" t="s">
        <v>21</v>
      </c>
      <c r="AR10" s="146" t="s">
        <v>19</v>
      </c>
      <c r="AS10" s="148" t="s">
        <v>28</v>
      </c>
      <c r="AT10" s="150" t="s">
        <v>29</v>
      </c>
    </row>
    <row r="11" spans="2:46" ht="30.75" customHeight="1" thickBot="1">
      <c r="B11" s="184"/>
      <c r="C11" s="185"/>
      <c r="D11" s="186"/>
      <c r="E11" s="186"/>
      <c r="F11" s="185"/>
      <c r="G11" s="186"/>
      <c r="H11" s="188"/>
      <c r="I11" s="188"/>
      <c r="J11" s="188"/>
      <c r="K11" s="188"/>
      <c r="L11" s="188"/>
      <c r="M11" s="188"/>
      <c r="N11" s="191"/>
      <c r="O11" s="192"/>
      <c r="P11" s="145"/>
      <c r="Q11" s="145"/>
      <c r="R11" s="145"/>
      <c r="S11" s="145"/>
      <c r="T11" s="145"/>
      <c r="U11" s="147"/>
      <c r="V11" s="149"/>
      <c r="W11" s="151"/>
      <c r="Y11" s="184"/>
      <c r="Z11" s="185"/>
      <c r="AA11" s="186"/>
      <c r="AB11" s="186"/>
      <c r="AC11" s="185"/>
      <c r="AD11" s="186"/>
      <c r="AE11" s="188"/>
      <c r="AF11" s="188"/>
      <c r="AG11" s="188"/>
      <c r="AH11" s="188"/>
      <c r="AI11" s="188"/>
      <c r="AJ11" s="188"/>
      <c r="AK11" s="191"/>
      <c r="AL11" s="192"/>
      <c r="AM11" s="145"/>
      <c r="AN11" s="145"/>
      <c r="AO11" s="145"/>
      <c r="AP11" s="145"/>
      <c r="AQ11" s="145"/>
      <c r="AR11" s="147"/>
      <c r="AS11" s="149"/>
      <c r="AT11" s="151"/>
    </row>
    <row r="12" spans="2:46" ht="15" customHeight="1">
      <c r="B12" s="193" t="s">
        <v>62</v>
      </c>
      <c r="C12" s="194"/>
      <c r="D12" s="194"/>
      <c r="E12" s="194"/>
      <c r="F12" s="195"/>
      <c r="G12" s="41"/>
      <c r="H12" s="3"/>
      <c r="I12" s="3" t="s">
        <v>1</v>
      </c>
      <c r="J12" s="26">
        <v>0</v>
      </c>
      <c r="K12" s="26">
        <f>E$4</f>
        <v>2000</v>
      </c>
      <c r="L12" s="156" t="s">
        <v>52</v>
      </c>
      <c r="M12" s="157"/>
      <c r="N12" s="156" t="s">
        <v>63</v>
      </c>
      <c r="O12" s="158"/>
      <c r="P12" s="64"/>
      <c r="Q12" s="64"/>
      <c r="R12" s="64"/>
      <c r="S12" s="65"/>
      <c r="T12" s="66">
        <v>64</v>
      </c>
      <c r="U12" s="66">
        <v>4</v>
      </c>
      <c r="V12" s="44">
        <f>SUM(F13:F50)</f>
        <v>5</v>
      </c>
      <c r="W12" s="45">
        <f>IF(V12=0,"",U12/V12)</f>
        <v>0.8</v>
      </c>
      <c r="Y12" s="193" t="s">
        <v>37</v>
      </c>
      <c r="Z12" s="194"/>
      <c r="AA12" s="194"/>
      <c r="AB12" s="194"/>
      <c r="AC12" s="195"/>
      <c r="AD12" s="41"/>
      <c r="AE12" s="3"/>
      <c r="AF12" s="3" t="s">
        <v>1</v>
      </c>
      <c r="AG12" s="26">
        <v>0</v>
      </c>
      <c r="AH12" s="26">
        <f>AB$4</f>
        <v>0</v>
      </c>
      <c r="AI12" s="156" t="s">
        <v>52</v>
      </c>
      <c r="AJ12" s="157"/>
      <c r="AK12" s="156"/>
      <c r="AL12" s="158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42277</v>
      </c>
      <c r="C13" s="28" t="s">
        <v>58</v>
      </c>
      <c r="D13" s="28"/>
      <c r="E13" s="28">
        <v>0</v>
      </c>
      <c r="F13" s="29">
        <v>5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5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1"/>
      <c r="U13" s="172"/>
      <c r="V13" s="172"/>
      <c r="W13" s="173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1"/>
      <c r="AR13" s="172"/>
      <c r="AS13" s="172"/>
      <c r="AT13" s="173"/>
    </row>
    <row r="14" spans="2:46" ht="15" customHeight="1">
      <c r="B14" s="27">
        <v>42278</v>
      </c>
      <c r="C14" s="28" t="s">
        <v>58</v>
      </c>
      <c r="D14" s="28"/>
      <c r="E14" s="28">
        <v>8</v>
      </c>
      <c r="F14" s="32">
        <v>0</v>
      </c>
      <c r="G14" s="30">
        <v>525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525</v>
      </c>
      <c r="K14" s="6">
        <f>E$4-J14</f>
        <v>1475</v>
      </c>
      <c r="L14" s="7">
        <f t="shared" si="1"/>
        <v>512</v>
      </c>
      <c r="M14" s="4">
        <f t="shared" ref="M14:M50" si="4">G14</f>
        <v>525</v>
      </c>
      <c r="N14" s="89">
        <f t="shared" ref="N14:N50" si="5">IF(L14=0,"",(M14/L14))</f>
        <v>1.025390625</v>
      </c>
      <c r="O14" s="90"/>
      <c r="P14" s="31"/>
      <c r="Q14" s="28">
        <v>0</v>
      </c>
      <c r="R14" s="28">
        <v>0</v>
      </c>
      <c r="S14" s="28">
        <v>0</v>
      </c>
      <c r="T14" s="171" t="s">
        <v>64</v>
      </c>
      <c r="U14" s="172"/>
      <c r="V14" s="172"/>
      <c r="W14" s="173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1"/>
      <c r="AR14" s="172"/>
      <c r="AS14" s="172"/>
      <c r="AT14" s="173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525</v>
      </c>
      <c r="K15" s="6">
        <f>E$4-J15</f>
        <v>1475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1" t="s">
        <v>65</v>
      </c>
      <c r="U15" s="172"/>
      <c r="V15" s="172"/>
      <c r="W15" s="173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98"/>
      <c r="AR15" s="199"/>
      <c r="AS15" s="199"/>
      <c r="AT15" s="200"/>
    </row>
    <row r="16" spans="2:46" ht="15" customHeight="1">
      <c r="B16" s="9">
        <v>42279</v>
      </c>
      <c r="C16" s="33" t="s">
        <v>58</v>
      </c>
      <c r="D16" s="48"/>
      <c r="E16" s="48">
        <v>8</v>
      </c>
      <c r="F16" s="10">
        <v>0</v>
      </c>
      <c r="G16" s="11">
        <v>476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1001</v>
      </c>
      <c r="K16" s="6">
        <f t="shared" ref="K16:K50" si="8">E$4-J16</f>
        <v>999</v>
      </c>
      <c r="L16" s="7">
        <f t="shared" si="1"/>
        <v>512</v>
      </c>
      <c r="M16" s="4">
        <f t="shared" si="4"/>
        <v>476</v>
      </c>
      <c r="N16" s="89">
        <f t="shared" ref="N16:N18" si="9">IF(L16=0,"",(M16/L16))</f>
        <v>0.9296875</v>
      </c>
      <c r="O16" s="90"/>
      <c r="P16" s="31"/>
      <c r="Q16" s="46">
        <v>0</v>
      </c>
      <c r="R16" s="46">
        <v>0</v>
      </c>
      <c r="S16" s="46">
        <v>24</v>
      </c>
      <c r="T16" s="198" t="s">
        <v>66</v>
      </c>
      <c r="U16" s="199"/>
      <c r="V16" s="199"/>
      <c r="W16" s="200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1"/>
      <c r="AR16" s="172"/>
      <c r="AS16" s="172"/>
      <c r="AT16" s="173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1001</v>
      </c>
      <c r="K17" s="6">
        <f t="shared" si="8"/>
        <v>999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98" t="s">
        <v>67</v>
      </c>
      <c r="U17" s="199"/>
      <c r="V17" s="199"/>
      <c r="W17" s="200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1"/>
      <c r="AR17" s="172"/>
      <c r="AS17" s="172"/>
      <c r="AT17" s="173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1001</v>
      </c>
      <c r="K18" s="6">
        <f t="shared" si="8"/>
        <v>999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1"/>
      <c r="U18" s="92"/>
      <c r="V18" s="92"/>
      <c r="W18" s="93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1001</v>
      </c>
      <c r="K19" s="6">
        <f t="shared" ref="K19:K45" si="11">E$4-J19</f>
        <v>999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1001</v>
      </c>
      <c r="K20" s="6">
        <f t="shared" si="11"/>
        <v>999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1"/>
      <c r="U20" s="92"/>
      <c r="V20" s="92"/>
      <c r="W20" s="93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1001</v>
      </c>
      <c r="K21" s="6">
        <f t="shared" si="11"/>
        <v>999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1001</v>
      </c>
      <c r="K22" s="6">
        <f t="shared" si="11"/>
        <v>999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1"/>
      <c r="U22" s="92"/>
      <c r="V22" s="92"/>
      <c r="W22" s="93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1001</v>
      </c>
      <c r="K23" s="6">
        <f t="shared" si="11"/>
        <v>999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1"/>
      <c r="U23" s="92"/>
      <c r="V23" s="92"/>
      <c r="W23" s="93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1001</v>
      </c>
      <c r="K24" s="6">
        <f t="shared" si="11"/>
        <v>999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1"/>
      <c r="U24" s="92"/>
      <c r="V24" s="92"/>
      <c r="W24" s="93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1001</v>
      </c>
      <c r="K25" s="6">
        <f t="shared" si="11"/>
        <v>999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1"/>
      <c r="U25" s="92"/>
      <c r="V25" s="92"/>
      <c r="W25" s="93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1001</v>
      </c>
      <c r="K26" s="6">
        <f t="shared" si="11"/>
        <v>999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1"/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1001</v>
      </c>
      <c r="K27" s="6">
        <f t="shared" si="11"/>
        <v>999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1001</v>
      </c>
      <c r="K28" s="6">
        <f t="shared" si="11"/>
        <v>999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1"/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1001</v>
      </c>
      <c r="K29" s="6">
        <f t="shared" si="11"/>
        <v>999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1"/>
      <c r="U29" s="92"/>
      <c r="V29" s="92"/>
      <c r="W29" s="9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1001</v>
      </c>
      <c r="K30" s="6">
        <f t="shared" si="11"/>
        <v>999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1"/>
      <c r="U30" s="92"/>
      <c r="V30" s="92"/>
      <c r="W30" s="93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1001</v>
      </c>
      <c r="K31" s="6">
        <f t="shared" si="11"/>
        <v>999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1"/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1001</v>
      </c>
      <c r="K32" s="6">
        <f t="shared" si="11"/>
        <v>999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1001</v>
      </c>
      <c r="K33" s="6">
        <f t="shared" si="11"/>
        <v>999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1"/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1001</v>
      </c>
      <c r="K34" s="6">
        <f t="shared" si="11"/>
        <v>999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1"/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1001</v>
      </c>
      <c r="K35" s="6">
        <f t="shared" ref="K35:K41" si="17">E$4-J35</f>
        <v>999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1"/>
      <c r="U35" s="92"/>
      <c r="V35" s="92"/>
      <c r="W35" s="9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1001</v>
      </c>
      <c r="K36" s="6">
        <f t="shared" si="17"/>
        <v>999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1"/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1001</v>
      </c>
      <c r="K37" s="6">
        <f t="shared" si="17"/>
        <v>999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1"/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1001</v>
      </c>
      <c r="K38" s="6">
        <f t="shared" si="17"/>
        <v>999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1"/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1001</v>
      </c>
      <c r="K39" s="6">
        <f t="shared" si="17"/>
        <v>999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/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1001</v>
      </c>
      <c r="K40" s="6">
        <f t="shared" si="17"/>
        <v>999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1001</v>
      </c>
      <c r="K41" s="6">
        <f t="shared" si="17"/>
        <v>999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1001</v>
      </c>
      <c r="K42" s="6">
        <f t="shared" si="11"/>
        <v>999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1001</v>
      </c>
      <c r="K43" s="6">
        <f t="shared" si="11"/>
        <v>999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1001</v>
      </c>
      <c r="K44" s="6">
        <f t="shared" si="11"/>
        <v>999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1001</v>
      </c>
      <c r="K45" s="6">
        <f t="shared" si="11"/>
        <v>999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1001</v>
      </c>
      <c r="K46" s="6">
        <f t="shared" ref="K46:K49" si="23">E$4-J46</f>
        <v>999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1001</v>
      </c>
      <c r="K47" s="6">
        <f t="shared" si="23"/>
        <v>999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1001</v>
      </c>
      <c r="K48" s="6">
        <f t="shared" si="23"/>
        <v>999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1001</v>
      </c>
      <c r="K49" s="6">
        <f t="shared" si="23"/>
        <v>999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1001</v>
      </c>
      <c r="K50" s="6">
        <f t="shared" si="8"/>
        <v>999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16</v>
      </c>
      <c r="F51" s="56">
        <f>SUM(F13:F50)</f>
        <v>5</v>
      </c>
      <c r="G51" s="56">
        <f>SUM(G13:G50)</f>
        <v>1001</v>
      </c>
      <c r="H51" s="57"/>
      <c r="I51" s="56">
        <f>SUM(I13:I50)</f>
        <v>21</v>
      </c>
      <c r="J51" s="58">
        <f>J50</f>
        <v>1001</v>
      </c>
      <c r="K51" s="58">
        <f>K50</f>
        <v>999</v>
      </c>
      <c r="L51" s="59">
        <f>SUM(L13:L50)</f>
        <v>1024</v>
      </c>
      <c r="M51" s="57">
        <f>SUM(M13:M50)</f>
        <v>1001</v>
      </c>
      <c r="N51" s="196">
        <f>IF(L51&lt;&gt;0,SUM(M51/L51),"")</f>
        <v>0.9775390625</v>
      </c>
      <c r="O51" s="197"/>
      <c r="P51" s="60"/>
      <c r="Q51" s="56">
        <f>SUM(Q13:Q50)</f>
        <v>0</v>
      </c>
      <c r="R51" s="59"/>
      <c r="S51" s="59">
        <f>SUM(S13:S50)</f>
        <v>24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96" t="str">
        <f>IF(AI51&lt;&gt;0,SUM(AJ51/AI51),"")</f>
        <v/>
      </c>
      <c r="AL51" s="197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57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79" t="s">
        <v>39</v>
      </c>
      <c r="C54" s="180"/>
      <c r="D54" s="180"/>
      <c r="E54" s="180"/>
      <c r="F54" s="180"/>
      <c r="G54" s="180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79" t="s">
        <v>39</v>
      </c>
      <c r="Z54" s="180"/>
      <c r="AA54" s="180"/>
      <c r="AB54" s="180"/>
      <c r="AC54" s="180"/>
      <c r="AD54" s="180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>
      <c r="B55" s="97" t="s">
        <v>40</v>
      </c>
      <c r="C55" s="98"/>
      <c r="D55" s="98"/>
      <c r="E55" s="98"/>
      <c r="F55" s="118" t="s">
        <v>41</v>
      </c>
      <c r="G55" s="119"/>
      <c r="H55" s="2"/>
      <c r="I55" s="39">
        <v>1</v>
      </c>
      <c r="J55" s="178" t="s">
        <v>42</v>
      </c>
      <c r="K55" s="113"/>
      <c r="L55" s="40">
        <f>SUMIF($R$13:$R$50,1,$Q$13:$Q$50)</f>
        <v>0</v>
      </c>
      <c r="M55" s="122">
        <v>42277</v>
      </c>
      <c r="N55" s="119"/>
      <c r="O55" s="176">
        <v>0.59722222222222221</v>
      </c>
      <c r="P55" s="116"/>
      <c r="Q55" s="116"/>
      <c r="R55" s="177" t="s">
        <v>60</v>
      </c>
      <c r="S55" s="116"/>
      <c r="T55" s="177" t="s">
        <v>61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78" t="s">
        <v>42</v>
      </c>
      <c r="AH55" s="113"/>
      <c r="AI55" s="40">
        <f>SUMIF($R$13:$R$50,1,$Q$13:$Q$50)</f>
        <v>0</v>
      </c>
      <c r="AJ55" s="118"/>
      <c r="AK55" s="119"/>
      <c r="AL55" s="176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>
      <c r="B56" s="97" t="s">
        <v>43</v>
      </c>
      <c r="C56" s="98"/>
      <c r="D56" s="98"/>
      <c r="E56" s="98"/>
      <c r="F56" s="118">
        <f>SUM(S23+S37+S51)</f>
        <v>24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4" t="s">
        <v>45</v>
      </c>
      <c r="K57" s="175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4" t="s">
        <v>45</v>
      </c>
      <c r="AH57" s="175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>
      <c r="B59" s="165" t="s">
        <v>47</v>
      </c>
      <c r="C59" s="166"/>
      <c r="D59" s="166"/>
      <c r="E59" s="166"/>
      <c r="F59" s="167">
        <f>J51</f>
        <v>1001</v>
      </c>
      <c r="G59" s="168"/>
      <c r="H59" s="18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70"/>
      <c r="Y59" s="165" t="s">
        <v>47</v>
      </c>
      <c r="Z59" s="166"/>
      <c r="AA59" s="166"/>
      <c r="AB59" s="166"/>
      <c r="AC59" s="167">
        <f>AG51</f>
        <v>0</v>
      </c>
      <c r="AD59" s="168"/>
      <c r="AE59" s="18"/>
      <c r="AF59" s="169"/>
      <c r="AG59" s="169"/>
      <c r="AH59" s="169"/>
      <c r="AI59" s="169"/>
      <c r="AJ59" s="169"/>
      <c r="AK59" s="169"/>
      <c r="AL59" s="169"/>
      <c r="AM59" s="169"/>
      <c r="AN59" s="169"/>
      <c r="AO59" s="169"/>
      <c r="AP59" s="169"/>
      <c r="AQ59" s="169"/>
      <c r="AR59" s="169"/>
      <c r="AS59" s="169"/>
      <c r="AT59" s="170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2015-10-05T14:45:59Z</dcterms:modified>
</cp:coreProperties>
</file>