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L16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<sst xmlns="http://schemas.openxmlformats.org/spreadsheetml/2006/main" count="145" uniqueCount="75">
  <si>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</si>
  <si>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</si>
  <si>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</si>
  <si>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</si>
  <si>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</si>
  <si>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</si>
  <si>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</si>
  <si>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</si>
  <si>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</si>
  <si>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</si>
  <si>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</si>
  <si>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</si>
  <si>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</si>
  <si>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</si>
  <si>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</si>
  <si>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</si>
  <si>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</si>
  <si>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</si>
  <si>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</si>
  <si>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</si>
  <si>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</si>
  <si>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</si>
  <si>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</si>
  <si>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</si>
  <si>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</si>
  <si>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</si>
  <si>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</si>
  <si>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</si>
  <si>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</si>
  <si>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</si>
  <si>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</si>
  <si>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</si>
  <si>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</si>
  <si>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</si>
  <si>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</si>
  <si>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</si>
  <si>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</si>
  <si>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</si>
  <si>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</si>
  <si>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</si>
  <si>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</si>
  <si>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</si>
  <si>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</si>
  <si>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</si>
  <si>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</si>
  <si>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</si>
  <si>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</si>
  <si>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</si>
  <si>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</si>
  <si>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</si>
  <si>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</si>
  <si>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</si>
  <si>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</si>
  <si>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</si>
  <si>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</si>
  <si>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</si>
  <si>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</si>
  <si>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</si>
  <si>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</si>
  <si>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</si>
  <si>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</si>
  <si>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TC6301</t>
  </si>
  <si>
    <t>TC6301-10</t>
  </si>
  <si>
    <t>Machine #  B/S 17</t>
  </si>
  <si>
    <t>Routing:        WASH &amp; PACK DEPT</t>
  </si>
  <si>
    <t>S/U TIME OK PER MR 1/27</t>
  </si>
  <si>
    <t>24 SEC</t>
  </si>
  <si>
    <t>MR 1/27</t>
  </si>
  <si>
    <t>C</t>
  </si>
  <si>
    <t>YES</t>
  </si>
  <si>
    <t>VG</t>
  </si>
  <si>
    <t>MP</t>
  </si>
  <si>
    <t>MR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</si>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</sst>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 t="s">
        <v>68</v>
      </c>
      <c r="M2" s="22"/>
      <c r="N2" s="22"/>
      <c r="O2" s="22"/>
      <c r="P2" s="22"/>
      <c r="Q2" s="22"/>
      <c r="R2" s="189" t="s">
        <v>45</v>
      </c>
      <c r="S2" s="190"/>
      <c r="T2" s="191"/>
      <c r="U2" s="145">
        <v>353435</v>
      </c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363263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1000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 t="s">
        <v>67</v>
      </c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 t="s">
        <v>65</v>
      </c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1000</v>
      </c>
      <c r="L12" s="169" t="s">
        <v>55</v>
      </c>
      <c r="M12" s="170"/>
      <c r="N12" s="169" t="s">
        <v>66</v>
      </c>
      <c r="O12" s="171"/>
      <c r="P12" s="70"/>
      <c r="Q12" s="70"/>
      <c r="R12" s="70"/>
      <c r="S12" s="71"/>
      <c r="T12" s="72">
        <v>120</v>
      </c>
      <c r="U12" s="72">
        <v>4</v>
      </c>
      <c r="V12" s="54">
        <f>SUM(F13:F23)</f>
        <v>2</v>
      </c>
      <c r="W12" s="55">
        <f>U12/V12</f>
        <v>2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42067</v>
      </c>
      <c r="C13" s="30" t="s">
        <v>71</v>
      </c>
      <c r="D13" s="30"/>
      <c r="E13" s="30">
        <v>0</v>
      </c>
      <c r="F13" s="80">
        <v>2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</v>
      </c>
      <c r="J13" s="6">
        <f>SUM(G$12:G13)</f>
        <v>0</v>
      </c>
      <c r="K13" s="6">
        <f>E$4-J13</f>
        <v>1000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42067</v>
      </c>
      <c r="C14" s="30" t="s">
        <v>72</v>
      </c>
      <c r="D14" s="30"/>
      <c r="E14" s="30">
        <v>5</v>
      </c>
      <c r="F14" s="81">
        <v>0</v>
      </c>
      <c r="G14" s="32">
        <v>550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550</v>
      </c>
      <c r="K14" s="6">
        <f>E$4-J14</f>
        <v>450</v>
      </c>
      <c r="L14" s="7">
        <f t="shared" si="1"/>
        <v>600</v>
      </c>
      <c r="M14" s="4">
        <f t="shared" ref="M14:M23" si="4">G14</f>
        <v>550</v>
      </c>
      <c r="N14" s="110">
        <f t="shared" ref="N14:N23" si="5">IF(L14=0,"",(M14/L14))</f>
        <v>0.91666666666666663</v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42068</v>
      </c>
      <c r="C15" s="30" t="s">
        <v>72</v>
      </c>
      <c r="D15" s="30"/>
      <c r="E15" s="30">
        <v>8</v>
      </c>
      <c r="F15" s="81">
        <v>0</v>
      </c>
      <c r="G15" s="32">
        <v>1003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1553</v>
      </c>
      <c r="K15" s="6">
        <f>E$4-J15</f>
        <v>-553</v>
      </c>
      <c r="L15" s="7">
        <f t="shared" si="1"/>
        <v>960</v>
      </c>
      <c r="M15" s="4">
        <f t="shared" si="4"/>
        <v>1003</v>
      </c>
      <c r="N15" s="110">
        <f t="shared" si="5"/>
        <v>1.0447916666666666</v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>
        <v>42069</v>
      </c>
      <c r="C16" s="35" t="s">
        <v>72</v>
      </c>
      <c r="D16" s="50"/>
      <c r="E16" s="50">
        <v>7</v>
      </c>
      <c r="F16" s="82">
        <v>0</v>
      </c>
      <c r="G16" s="10">
        <v>897</v>
      </c>
      <c r="H16" s="4" t="e">
        <f>IF(G16="","",(IF(#REF!=0,"",(#REF!*G16*#REF!))))</f>
        <v>#REF!</v>
      </c>
      <c r="I16" s="5">
        <v>7</v>
      </c>
      <c r="J16" s="6">
        <f>SUM(G$12:G16)</f>
        <v>2450</v>
      </c>
      <c r="K16" s="6">
        <f t="shared" ref="K16:K24" si="8">E$4-J16</f>
        <v>-1450</v>
      </c>
      <c r="L16" s="7">
        <f t="shared" si="1"/>
        <v>840</v>
      </c>
      <c r="M16" s="4">
        <f t="shared" si="4"/>
        <v>897</v>
      </c>
      <c r="N16" s="110">
        <f t="shared" si="5"/>
        <v>1.0678571428571428</v>
      </c>
      <c r="O16" s="111"/>
      <c r="P16" s="33"/>
      <c r="Q16" s="8">
        <v>0</v>
      </c>
      <c r="R16" s="8">
        <v>0</v>
      </c>
      <c r="S16" s="8">
        <v>0</v>
      </c>
      <c r="T16" s="237" t="s">
        <v>73</v>
      </c>
      <c r="U16" s="238"/>
      <c r="V16" s="238"/>
      <c r="W16" s="23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2450</v>
      </c>
      <c r="K17" s="6">
        <f t="shared" ref="K17" si="11">E$4-J17</f>
        <v>-1450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 t="s">
        <v>74</v>
      </c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2450</v>
      </c>
      <c r="K18" s="6">
        <f t="shared" ref="K18:K20" si="17">E$4-J18</f>
        <v>-1450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2450</v>
      </c>
      <c r="K19" s="6">
        <f t="shared" si="17"/>
        <v>-1450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2450</v>
      </c>
      <c r="K20" s="6">
        <f t="shared" si="17"/>
        <v>-1450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2450</v>
      </c>
      <c r="K21" s="6">
        <f t="shared" si="8"/>
        <v>-1450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2450</v>
      </c>
      <c r="K22" s="6">
        <f t="shared" si="8"/>
        <v>-1450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2450</v>
      </c>
      <c r="K23" s="6">
        <f t="shared" si="8"/>
        <v>-1450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20</v>
      </c>
      <c r="F24" s="62">
        <f>SUM(F13:F23)</f>
        <v>2</v>
      </c>
      <c r="G24" s="62">
        <f>SUM(G13:G23)</f>
        <v>2450</v>
      </c>
      <c r="H24" s="84"/>
      <c r="I24" s="62">
        <f t="shared" si="0"/>
        <v>22</v>
      </c>
      <c r="J24" s="85">
        <f>J23</f>
        <v>2450</v>
      </c>
      <c r="K24" s="85">
        <f t="shared" si="8"/>
        <v>-1450</v>
      </c>
      <c r="L24" s="86">
        <f>SUM(L13:L23)</f>
        <v>2400</v>
      </c>
      <c r="M24" s="84">
        <f>SUM(M13:M23)</f>
        <v>2450</v>
      </c>
      <c r="N24" s="121">
        <f>SUM(M24/L24)</f>
        <v>1.0208333333333333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64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1000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1000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2443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>
        <v>42067</v>
      </c>
      <c r="N56" s="142"/>
      <c r="O56" s="233">
        <v>0.38541666666666669</v>
      </c>
      <c r="P56" s="116"/>
      <c r="Q56" s="116"/>
      <c r="R56" s="115" t="s">
        <v>69</v>
      </c>
      <c r="S56" s="116"/>
      <c r="T56" s="115" t="s">
        <v>70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2450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2015-03-20T18:46:07Z</dcterms:modified>
</cp:coreProperties>
</file>