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2015 CLOSED W-O'S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C57" i="1" s="1"/>
  <c r="AN24" i="1"/>
  <c r="AD24" i="1"/>
  <c r="AC60" i="1" s="1"/>
  <c r="AC24" i="1"/>
  <c r="AB24" i="1"/>
  <c r="AJ23" i="1"/>
  <c r="AI23" i="1"/>
  <c r="AK23" i="1" s="1"/>
  <c r="AH23" i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I52" i="1" l="1"/>
  <c r="AG52" i="1"/>
  <c r="AH52" i="1" s="1"/>
  <c r="AH37" i="1"/>
  <c r="AF38" i="1"/>
  <c r="AC59" i="1"/>
  <c r="AI24" i="1"/>
  <c r="AI38" i="1"/>
  <c r="AK38" i="1" s="1"/>
  <c r="AJ24" i="1"/>
  <c r="AJ38" i="1"/>
  <c r="AJ52" i="1"/>
  <c r="AK52" i="1" s="1"/>
  <c r="AK41" i="1"/>
  <c r="AK14" i="1"/>
  <c r="AK28" i="1"/>
  <c r="AF52" i="1"/>
  <c r="AF24" i="1"/>
  <c r="AE52" i="1"/>
  <c r="J23" i="1"/>
  <c r="AK24" i="1" l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W12" i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<sst xmlns="http://schemas.openxmlformats.org/spreadsheetml/2006/main" count="146" uniqueCount="79">
  <si>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</si>
  <si>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</si>
  <si>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</si>
  <si>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</si>
  <si>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</si>
  <si>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</si>
  <si>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</si>
  <si>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</si>
  <si>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</si>
  <si>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</si>
  <si>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</si>
  <si>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</si>
  <si>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</si>
  <si>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</si>
  <si>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</si>
  <si>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</si>
  <si>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</si>
  <si>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</si>
  <si>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</si>
  <si>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</si>
  <si>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</si>
  <si>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</si>
  <si>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</si>
  <si>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</si>
  <si>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</si>
  <si>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</si>
  <si>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</si>
  <si>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</si>
  <si>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</si>
  <si>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</si>
  <si>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</si>
  <si>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</si>
  <si>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</si>
  <si>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</si>
  <si>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</si>
  <si>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</si>
  <si>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</si>
  <si>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</si>
  <si>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</si>
  <si>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</si>
  <si>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</si>
  <si>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</si>
  <si>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</si>
  <si>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</si>
  <si>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</si>
  <si>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</si>
  <si>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</si>
  <si>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</si>
  <si>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</si>
  <si>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</si>
  <si>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</si>
  <si>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</si>
  <si>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</si>
  <si>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</si>
  <si>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</si>
  <si>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</si>
  <si>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</si>
  <si>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</si>
  <si>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</si>
  <si>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</si>
  <si>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</si>
  <si>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WP2508</t>
  </si>
  <si>
    <t>A02001-0028</t>
  </si>
  <si>
    <t>A</t>
  </si>
  <si>
    <t>B</t>
  </si>
  <si>
    <t>Routing:        HOLD IN CNC DEPT</t>
  </si>
  <si>
    <t>Routing: PACK DEPT</t>
  </si>
  <si>
    <t>Machine # H3</t>
  </si>
  <si>
    <t xml:space="preserve">A </t>
  </si>
  <si>
    <t>JB</t>
  </si>
  <si>
    <t>2M 15S</t>
  </si>
  <si>
    <t>Ben W</t>
  </si>
  <si>
    <t>1030am</t>
  </si>
  <si>
    <t>yes</t>
  </si>
  <si>
    <t>DH</t>
  </si>
  <si>
    <t>1st op</t>
  </si>
  <si>
    <t>WAD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</si>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</sst>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B16" sqref="B16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100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 x14ac:dyDescent="0.3">
      <c r="B2" s="225" t="s">
        <v>24</v>
      </c>
      <c r="C2" s="205"/>
      <c r="D2" s="21"/>
      <c r="E2" s="226" t="s">
        <v>61</v>
      </c>
      <c r="F2" s="227"/>
      <c r="G2" s="228"/>
      <c r="H2" s="22"/>
      <c r="I2" s="2"/>
      <c r="J2" s="204" t="s">
        <v>0</v>
      </c>
      <c r="K2" s="229"/>
      <c r="L2" s="23" t="s">
        <v>68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 x14ac:dyDescent="0.3">
      <c r="B3" s="225" t="s">
        <v>22</v>
      </c>
      <c r="C3" s="205"/>
      <c r="D3" s="24"/>
      <c r="E3" s="226">
        <v>375280</v>
      </c>
      <c r="F3" s="227"/>
      <c r="G3" s="228"/>
      <c r="H3" s="22"/>
      <c r="I3" s="25"/>
      <c r="J3" s="204" t="s">
        <v>25</v>
      </c>
      <c r="K3" s="229"/>
      <c r="L3" s="204" t="s">
        <v>62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 x14ac:dyDescent="0.3">
      <c r="B4" s="207" t="s">
        <v>23</v>
      </c>
      <c r="C4" s="209"/>
      <c r="D4" s="24"/>
      <c r="E4" s="230">
        <v>500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 x14ac:dyDescent="0.3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3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 x14ac:dyDescent="0.3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 x14ac:dyDescent="0.3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 x14ac:dyDescent="0.35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 x14ac:dyDescent="0.3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 x14ac:dyDescent="0.35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 x14ac:dyDescent="0.3">
      <c r="B12" s="151" t="s">
        <v>67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500</v>
      </c>
      <c r="L12" s="154" t="s">
        <v>55</v>
      </c>
      <c r="M12" s="155"/>
      <c r="N12" s="154" t="s">
        <v>70</v>
      </c>
      <c r="O12" s="156"/>
      <c r="P12" s="70"/>
      <c r="Q12" s="70"/>
      <c r="R12" s="70" t="s">
        <v>63</v>
      </c>
      <c r="S12" s="71"/>
      <c r="T12" s="72">
        <v>0</v>
      </c>
      <c r="U12" s="72">
        <v>0</v>
      </c>
      <c r="V12" s="54">
        <v>0</v>
      </c>
      <c r="W12" s="55" t="e">
        <f>U12/V12</f>
        <v>#DIV/0!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42194</v>
      </c>
      <c r="C13" s="30" t="s">
        <v>69</v>
      </c>
      <c r="D13" s="30"/>
      <c r="E13" s="30">
        <v>6</v>
      </c>
      <c r="F13" s="80">
        <v>5</v>
      </c>
      <c r="G13" s="32">
        <v>140</v>
      </c>
      <c r="H13" s="4" t="e">
        <f>IF(G13="","",(IF(#REF!=0,"",(#REF!*G13*#REF!))))</f>
        <v>#REF!</v>
      </c>
      <c r="I13" s="5">
        <f t="shared" ref="I13:I24" si="0">IF(G13="","",(SUM(E13+F13+Q13)))</f>
        <v>11</v>
      </c>
      <c r="J13" s="6">
        <f>SUM(G$12:G13)</f>
        <v>140</v>
      </c>
      <c r="K13" s="6">
        <f>E$4-J13</f>
        <v>360</v>
      </c>
      <c r="L13" s="7">
        <f t="shared" ref="L13:L23" si="1">IF(G13="",0,$T$12*(I13-F13-Q13))</f>
        <v>0</v>
      </c>
      <c r="M13" s="4">
        <f>G13</f>
        <v>140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72"/>
      <c r="U13" s="173"/>
      <c r="V13" s="173"/>
      <c r="W13" s="174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 x14ac:dyDescent="0.3">
      <c r="B14" s="29">
        <v>42194</v>
      </c>
      <c r="C14" s="30" t="s">
        <v>71</v>
      </c>
      <c r="D14" s="30"/>
      <c r="E14" s="30">
        <v>7.6</v>
      </c>
      <c r="F14" s="81">
        <v>0</v>
      </c>
      <c r="G14" s="32">
        <v>135</v>
      </c>
      <c r="H14" s="4" t="e">
        <f>IF(G14="","",(IF(#REF!=0,"",(#REF!*G14*#REF!))))</f>
        <v>#REF!</v>
      </c>
      <c r="I14" s="5">
        <f t="shared" si="0"/>
        <v>7.6</v>
      </c>
      <c r="J14" s="6">
        <f>SUM(G$12:G14)</f>
        <v>275</v>
      </c>
      <c r="K14" s="6">
        <f>E$4-J14</f>
        <v>225</v>
      </c>
      <c r="L14" s="7">
        <f t="shared" si="1"/>
        <v>0</v>
      </c>
      <c r="M14" s="4">
        <f t="shared" ref="M14:M23" si="4">G14</f>
        <v>135</v>
      </c>
      <c r="N14" s="135" t="str">
        <f t="shared" ref="N14:N23" si="5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 x14ac:dyDescent="0.3">
      <c r="B15" s="29">
        <v>42195</v>
      </c>
      <c r="C15" s="30" t="s">
        <v>76</v>
      </c>
      <c r="D15" s="30"/>
      <c r="E15" s="30">
        <v>7.6</v>
      </c>
      <c r="F15" s="81">
        <v>0</v>
      </c>
      <c r="G15" s="32">
        <v>178</v>
      </c>
      <c r="H15" s="4" t="e">
        <f>IF(G15="","",(IF(#REF!=0,"",(#REF!*G15*#REF!))))</f>
        <v>#REF!</v>
      </c>
      <c r="I15" s="5">
        <f t="shared" si="0"/>
        <v>7.6</v>
      </c>
      <c r="J15" s="6">
        <f>SUM(G$12:G15)</f>
        <v>453</v>
      </c>
      <c r="K15" s="6">
        <f>E$4-J15</f>
        <v>47</v>
      </c>
      <c r="L15" s="7">
        <f t="shared" si="1"/>
        <v>0</v>
      </c>
      <c r="M15" s="4">
        <f t="shared" si="4"/>
        <v>178</v>
      </c>
      <c r="N15" s="135" t="str">
        <f t="shared" si="5"/>
        <v/>
      </c>
      <c r="O15" s="136"/>
      <c r="P15" s="33"/>
      <c r="Q15" s="8">
        <v>0</v>
      </c>
      <c r="R15" s="8">
        <v>0</v>
      </c>
      <c r="S15" s="8">
        <v>0</v>
      </c>
      <c r="T15" s="172" t="s">
        <v>77</v>
      </c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 x14ac:dyDescent="0.3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453</v>
      </c>
      <c r="K16" s="6">
        <f t="shared" ref="K16:K24" si="8">E$4-J16</f>
        <v>47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 t="s">
        <v>78</v>
      </c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 x14ac:dyDescent="0.3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453</v>
      </c>
      <c r="K17" s="6">
        <f t="shared" ref="K17" si="11">E$4-J17</f>
        <v>47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 x14ac:dyDescent="0.3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453</v>
      </c>
      <c r="K18" s="6">
        <f t="shared" ref="K18:K20" si="17">E$4-J18</f>
        <v>47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3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453</v>
      </c>
      <c r="K19" s="6">
        <f t="shared" si="17"/>
        <v>47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3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453</v>
      </c>
      <c r="K20" s="6">
        <f t="shared" si="17"/>
        <v>47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3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453</v>
      </c>
      <c r="K21" s="6">
        <f t="shared" si="8"/>
        <v>47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 x14ac:dyDescent="0.3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453</v>
      </c>
      <c r="K22" s="6">
        <f t="shared" si="8"/>
        <v>47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 x14ac:dyDescent="0.3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453</v>
      </c>
      <c r="K23" s="6">
        <f t="shared" si="8"/>
        <v>47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 x14ac:dyDescent="0.3">
      <c r="B24" s="140" t="s">
        <v>20</v>
      </c>
      <c r="C24" s="141"/>
      <c r="D24" s="52"/>
      <c r="E24" s="62">
        <f>SUM(E13:E23)</f>
        <v>21.2</v>
      </c>
      <c r="F24" s="62">
        <f>SUM(F13:F23)</f>
        <v>5</v>
      </c>
      <c r="G24" s="62">
        <f>SUM(G13:G23)</f>
        <v>453</v>
      </c>
      <c r="H24" s="84"/>
      <c r="I24" s="62">
        <f t="shared" si="0"/>
        <v>26.2</v>
      </c>
      <c r="J24" s="85">
        <f>J23</f>
        <v>453</v>
      </c>
      <c r="K24" s="85">
        <f t="shared" si="8"/>
        <v>47</v>
      </c>
      <c r="L24" s="86">
        <f>SUM(L13:L23)</f>
        <v>0</v>
      </c>
      <c r="M24" s="84">
        <f>SUM(M13:M23)</f>
        <v>453</v>
      </c>
      <c r="N24" s="142" t="e">
        <f>SUM(M24/L24)</f>
        <v>#DIV/0!</v>
      </c>
      <c r="O24" s="143"/>
      <c r="P24" s="87"/>
      <c r="Q24" s="86">
        <f>SUM(Q13:Q23)</f>
        <v>0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" thickBot="1" x14ac:dyDescent="0.35">
      <c r="B25" s="241" t="s">
        <v>65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 x14ac:dyDescent="0.3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500</v>
      </c>
      <c r="L26" s="154" t="s">
        <v>55</v>
      </c>
      <c r="M26" s="155"/>
      <c r="N26" s="154"/>
      <c r="O26" s="156"/>
      <c r="P26" s="70"/>
      <c r="Q26" s="70"/>
      <c r="R26" s="70" t="s">
        <v>64</v>
      </c>
      <c r="S26" s="71"/>
      <c r="T26" s="73"/>
      <c r="U26" s="74">
        <v>4</v>
      </c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500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 x14ac:dyDescent="0.3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500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 x14ac:dyDescent="0.3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500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 x14ac:dyDescent="0.3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500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500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500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500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500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500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500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500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 x14ac:dyDescent="0.3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500</v>
      </c>
      <c r="L38" s="86">
        <f>SUM(L27:L37)</f>
        <v>0</v>
      </c>
      <c r="M38" s="84">
        <f>SUM(M27:M37)</f>
        <v>0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" thickBot="1" x14ac:dyDescent="0.35">
      <c r="B39" s="147" t="s">
        <v>66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 x14ac:dyDescent="0.3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500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500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500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500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500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500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500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500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500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500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500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500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 x14ac:dyDescent="0.3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500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 x14ac:dyDescent="0.35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 x14ac:dyDescent="0.3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 x14ac:dyDescent="0.3">
      <c r="B56" s="108" t="s">
        <v>51</v>
      </c>
      <c r="C56" s="109"/>
      <c r="D56" s="109"/>
      <c r="E56" s="109"/>
      <c r="F56" s="110">
        <v>453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42194</v>
      </c>
      <c r="N56" s="114"/>
      <c r="O56" s="122" t="s">
        <v>72</v>
      </c>
      <c r="P56" s="115"/>
      <c r="Q56" s="115"/>
      <c r="R56" s="240" t="s">
        <v>73</v>
      </c>
      <c r="S56" s="115"/>
      <c r="T56" s="240" t="s">
        <v>74</v>
      </c>
      <c r="U56" s="115"/>
      <c r="V56" s="115" t="s">
        <v>75</v>
      </c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 x14ac:dyDescent="0.3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 x14ac:dyDescent="0.3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 x14ac:dyDescent="0.3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 x14ac:dyDescent="0.35">
      <c r="B60" s="102" t="s">
        <v>47</v>
      </c>
      <c r="C60" s="103"/>
      <c r="D60" s="103"/>
      <c r="E60" s="103"/>
      <c r="F60" s="104">
        <f>G24</f>
        <v>453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 x14ac:dyDescent="0.3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2014-08-11T12:28:54Z</cp:lastPrinted>
  <dcterms:created xsi:type="dcterms:W3CDTF">2014-06-10T19:48:08Z</dcterms:created>
  <dcterms:modified xsi:type="dcterms:W3CDTF">2015-07-20T18:44:19Z</dcterms:modified>
</cp:coreProperties>
</file>