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45621"/>
</workbook>
</file>

<file path=xl/calcChain.xml><?xml version="1.0" encoding="utf-8"?>
<calcChain xmlns="http://schemas.openxmlformats.org/spreadsheetml/2006/main">
  <c r="AI59" i="1" l="1"/>
  <c r="AI58" i="1"/>
  <c r="AI57" i="1"/>
  <c r="AI56" i="1"/>
  <c r="AP52" i="1"/>
  <c r="AN52" i="1"/>
  <c r="AG52" i="1"/>
  <c r="AH52" i="1" s="1"/>
  <c r="AD52" i="1"/>
  <c r="AC58" i="1" s="1"/>
  <c r="AC52" i="1"/>
  <c r="AB52" i="1"/>
  <c r="AJ51" i="1"/>
  <c r="AI51" i="1"/>
  <c r="AK51" i="1" s="1"/>
  <c r="AG51" i="1"/>
  <c r="AH51" i="1" s="1"/>
  <c r="AF51" i="1"/>
  <c r="AE51" i="1"/>
  <c r="AJ50" i="1"/>
  <c r="AI50" i="1"/>
  <c r="AK50" i="1" s="1"/>
  <c r="AG50" i="1"/>
  <c r="AH50" i="1" s="1"/>
  <c r="AF50" i="1"/>
  <c r="AE50" i="1"/>
  <c r="AJ49" i="1"/>
  <c r="AI49" i="1"/>
  <c r="AK49" i="1" s="1"/>
  <c r="AG49" i="1"/>
  <c r="AH49" i="1" s="1"/>
  <c r="AF49" i="1"/>
  <c r="AE49" i="1"/>
  <c r="AK48" i="1"/>
  <c r="AJ48" i="1"/>
  <c r="AI48" i="1"/>
  <c r="AG48" i="1"/>
  <c r="AH48" i="1" s="1"/>
  <c r="AF48" i="1"/>
  <c r="AJ47" i="1"/>
  <c r="AI47" i="1"/>
  <c r="AK47" i="1" s="1"/>
  <c r="AG47" i="1"/>
  <c r="AH47" i="1" s="1"/>
  <c r="AF47" i="1"/>
  <c r="AE47" i="1"/>
  <c r="AJ46" i="1"/>
  <c r="AI46" i="1"/>
  <c r="AK46" i="1" s="1"/>
  <c r="AG46" i="1"/>
  <c r="AH46" i="1" s="1"/>
  <c r="AF46" i="1"/>
  <c r="AE46" i="1"/>
  <c r="AJ45" i="1"/>
  <c r="AI45" i="1"/>
  <c r="AK45" i="1" s="1"/>
  <c r="AG45" i="1"/>
  <c r="AH45" i="1" s="1"/>
  <c r="AF45" i="1"/>
  <c r="AJ44" i="1"/>
  <c r="AI44" i="1"/>
  <c r="AK44" i="1" s="1"/>
  <c r="AG44" i="1"/>
  <c r="AH44" i="1" s="1"/>
  <c r="AF44" i="1"/>
  <c r="AJ43" i="1"/>
  <c r="AI43" i="1"/>
  <c r="AK43" i="1" s="1"/>
  <c r="AG43" i="1"/>
  <c r="AH43" i="1" s="1"/>
  <c r="AF43" i="1"/>
  <c r="AJ42" i="1"/>
  <c r="AI42" i="1"/>
  <c r="AK42" i="1" s="1"/>
  <c r="AG42" i="1"/>
  <c r="AH42" i="1" s="1"/>
  <c r="AF42" i="1"/>
  <c r="AE42" i="1"/>
  <c r="AJ41" i="1"/>
  <c r="AI41" i="1"/>
  <c r="AI52" i="1" s="1"/>
  <c r="AG41" i="1"/>
  <c r="AH41" i="1" s="1"/>
  <c r="AF41" i="1"/>
  <c r="AE41" i="1"/>
  <c r="AS40" i="1"/>
  <c r="AT40" i="1" s="1"/>
  <c r="AH40" i="1"/>
  <c r="AE40" i="1"/>
  <c r="AP38" i="1"/>
  <c r="AN38" i="1"/>
  <c r="AD38" i="1"/>
  <c r="AC38" i="1"/>
  <c r="AB38" i="1"/>
  <c r="AJ37" i="1"/>
  <c r="AI37" i="1"/>
  <c r="AK37" i="1" s="1"/>
  <c r="AG37" i="1"/>
  <c r="AG38" i="1" s="1"/>
  <c r="AH38" i="1" s="1"/>
  <c r="AF37" i="1"/>
  <c r="AE37" i="1"/>
  <c r="AJ36" i="1"/>
  <c r="AI36" i="1"/>
  <c r="AK36" i="1" s="1"/>
  <c r="AG36" i="1"/>
  <c r="AH36" i="1" s="1"/>
  <c r="AF36" i="1"/>
  <c r="AE36" i="1"/>
  <c r="AJ35" i="1"/>
  <c r="AI35" i="1"/>
  <c r="AK35" i="1" s="1"/>
  <c r="AG35" i="1"/>
  <c r="AH35" i="1" s="1"/>
  <c r="AF35" i="1"/>
  <c r="AE35" i="1"/>
  <c r="AJ34" i="1"/>
  <c r="AI34" i="1"/>
  <c r="AK34" i="1" s="1"/>
  <c r="AG34" i="1"/>
  <c r="AH34" i="1" s="1"/>
  <c r="AF34" i="1"/>
  <c r="AE34" i="1"/>
  <c r="AJ33" i="1"/>
  <c r="AI33" i="1"/>
  <c r="AK33" i="1" s="1"/>
  <c r="AG33" i="1"/>
  <c r="AH33" i="1" s="1"/>
  <c r="AF33" i="1"/>
  <c r="AE33" i="1"/>
  <c r="AJ32" i="1"/>
  <c r="AI32" i="1"/>
  <c r="AK32" i="1" s="1"/>
  <c r="AG32" i="1"/>
  <c r="AH32" i="1" s="1"/>
  <c r="AF32" i="1"/>
  <c r="AJ31" i="1"/>
  <c r="AI31" i="1"/>
  <c r="AK31" i="1" s="1"/>
  <c r="AG31" i="1"/>
  <c r="AH31" i="1" s="1"/>
  <c r="AF31" i="1"/>
  <c r="AJ30" i="1"/>
  <c r="AI30" i="1"/>
  <c r="AK30" i="1" s="1"/>
  <c r="AG30" i="1"/>
  <c r="AH30" i="1" s="1"/>
  <c r="AF30" i="1"/>
  <c r="AJ29" i="1"/>
  <c r="AI29" i="1"/>
  <c r="AK29" i="1" s="1"/>
  <c r="AG29" i="1"/>
  <c r="AH29" i="1" s="1"/>
  <c r="AF29" i="1"/>
  <c r="AJ28" i="1"/>
  <c r="AI28" i="1"/>
  <c r="AG28" i="1"/>
  <c r="AH28" i="1" s="1"/>
  <c r="AF28" i="1"/>
  <c r="AE28" i="1"/>
  <c r="AJ27" i="1"/>
  <c r="AI27" i="1"/>
  <c r="AK27" i="1" s="1"/>
  <c r="AG27" i="1"/>
  <c r="AH27" i="1" s="1"/>
  <c r="AF27" i="1"/>
  <c r="AE27" i="1"/>
  <c r="AS26" i="1"/>
  <c r="AT26" i="1" s="1"/>
  <c r="AH26" i="1"/>
  <c r="AE26" i="1"/>
  <c r="AP24" i="1"/>
  <c r="AC57" i="1" s="1"/>
  <c r="AN24" i="1"/>
  <c r="AG24" i="1"/>
  <c r="AH24" i="1" s="1"/>
  <c r="AD24" i="1"/>
  <c r="AC60" i="1" s="1"/>
  <c r="AC24" i="1"/>
  <c r="AB24" i="1"/>
  <c r="AJ23" i="1"/>
  <c r="AI23" i="1"/>
  <c r="AK23" i="1" s="1"/>
  <c r="AH23" i="1"/>
  <c r="AG23" i="1"/>
  <c r="AF23" i="1"/>
  <c r="AE23" i="1"/>
  <c r="AJ22" i="1"/>
  <c r="AI22" i="1"/>
  <c r="AK22" i="1" s="1"/>
  <c r="AG22" i="1"/>
  <c r="AH22" i="1" s="1"/>
  <c r="AF22" i="1"/>
  <c r="AE22" i="1"/>
  <c r="AJ21" i="1"/>
  <c r="AI21" i="1"/>
  <c r="AK21" i="1" s="1"/>
  <c r="AG21" i="1"/>
  <c r="AH21" i="1" s="1"/>
  <c r="AF21" i="1"/>
  <c r="AE21" i="1"/>
  <c r="AJ20" i="1"/>
  <c r="AI20" i="1"/>
  <c r="AK20" i="1" s="1"/>
  <c r="AG20" i="1"/>
  <c r="AH20" i="1" s="1"/>
  <c r="AF20" i="1"/>
  <c r="AJ19" i="1"/>
  <c r="AI19" i="1"/>
  <c r="AK19" i="1" s="1"/>
  <c r="AG19" i="1"/>
  <c r="AH19" i="1" s="1"/>
  <c r="AF19" i="1"/>
  <c r="AJ18" i="1"/>
  <c r="AI18" i="1"/>
  <c r="AK18" i="1" s="1"/>
  <c r="AG18" i="1"/>
  <c r="AH18" i="1" s="1"/>
  <c r="AF18" i="1"/>
  <c r="AJ17" i="1"/>
  <c r="AI17" i="1"/>
  <c r="AK17" i="1" s="1"/>
  <c r="AG17" i="1"/>
  <c r="AH17" i="1" s="1"/>
  <c r="AF17" i="1"/>
  <c r="AJ16" i="1"/>
  <c r="AI16" i="1"/>
  <c r="AK16" i="1" s="1"/>
  <c r="AG16" i="1"/>
  <c r="AH16" i="1" s="1"/>
  <c r="AF16" i="1"/>
  <c r="AE16" i="1"/>
  <c r="AJ15" i="1"/>
  <c r="AI15" i="1"/>
  <c r="AK15" i="1" s="1"/>
  <c r="AG15" i="1"/>
  <c r="AH15" i="1" s="1"/>
  <c r="AF15" i="1"/>
  <c r="AE15" i="1"/>
  <c r="AJ14" i="1"/>
  <c r="AI14" i="1"/>
  <c r="AG14" i="1"/>
  <c r="AH14" i="1" s="1"/>
  <c r="AF14" i="1"/>
  <c r="AE14" i="1"/>
  <c r="AJ13" i="1"/>
  <c r="AI13" i="1"/>
  <c r="AK13" i="1" s="1"/>
  <c r="AG13" i="1"/>
  <c r="AH13" i="1" s="1"/>
  <c r="AF13" i="1"/>
  <c r="AE13" i="1"/>
  <c r="AS12" i="1"/>
  <c r="AT12" i="1" s="1"/>
  <c r="AH12" i="1"/>
  <c r="AH37" i="1" l="1"/>
  <c r="AF38" i="1"/>
  <c r="AC59" i="1"/>
  <c r="AI24" i="1"/>
  <c r="AI38" i="1"/>
  <c r="AJ24" i="1"/>
  <c r="AJ38" i="1"/>
  <c r="AJ52" i="1"/>
  <c r="AK52" i="1" s="1"/>
  <c r="AK41" i="1"/>
  <c r="AK14" i="1"/>
  <c r="AK28" i="1"/>
  <c r="AF52" i="1"/>
  <c r="AF24" i="1"/>
  <c r="AE52" i="1"/>
  <c r="J23" i="1"/>
  <c r="AK24" i="1" l="1"/>
  <c r="AK38" i="1"/>
  <c r="Q52" i="1"/>
  <c r="F52" i="1"/>
  <c r="E52" i="1"/>
  <c r="Q38" i="1"/>
  <c r="E38" i="1"/>
  <c r="F38" i="1"/>
  <c r="Q24" i="1"/>
  <c r="F24" i="1"/>
  <c r="E24" i="1"/>
  <c r="I48" i="1" l="1"/>
  <c r="L59" i="1" l="1"/>
  <c r="L58" i="1"/>
  <c r="L57" i="1"/>
  <c r="L56" i="1"/>
  <c r="G52" i="1" l="1"/>
  <c r="F58" i="1" s="1"/>
  <c r="G38" i="1"/>
  <c r="G24" i="1"/>
  <c r="F60" i="1" s="1"/>
  <c r="I52" i="1" l="1"/>
  <c r="I38" i="1"/>
  <c r="F59" i="1"/>
  <c r="J48" i="1"/>
  <c r="K48" i="1" s="1"/>
  <c r="L48" i="1"/>
  <c r="N48" i="1" s="1"/>
  <c r="M48" i="1"/>
  <c r="I32" i="1"/>
  <c r="L32" i="1" s="1"/>
  <c r="N32" i="1" s="1"/>
  <c r="J32" i="1"/>
  <c r="K32" i="1" s="1"/>
  <c r="M32" i="1"/>
  <c r="I17" i="1"/>
  <c r="L17" i="1" s="1"/>
  <c r="J17" i="1"/>
  <c r="K17" i="1" s="1"/>
  <c r="M17" i="1"/>
  <c r="I43" i="1"/>
  <c r="L43" i="1" s="1"/>
  <c r="N43" i="1" s="1"/>
  <c r="J43" i="1"/>
  <c r="K43" i="1" s="1"/>
  <c r="M43" i="1"/>
  <c r="I44" i="1"/>
  <c r="L44" i="1" s="1"/>
  <c r="N44" i="1" s="1"/>
  <c r="J44" i="1"/>
  <c r="K44" i="1" s="1"/>
  <c r="M44" i="1"/>
  <c r="I45" i="1"/>
  <c r="L45" i="1" s="1"/>
  <c r="N45" i="1" s="1"/>
  <c r="J45" i="1"/>
  <c r="K45" i="1" s="1"/>
  <c r="M45" i="1"/>
  <c r="I29" i="1"/>
  <c r="L29" i="1" s="1"/>
  <c r="N29" i="1" s="1"/>
  <c r="J29" i="1"/>
  <c r="K29" i="1" s="1"/>
  <c r="M29" i="1"/>
  <c r="I30" i="1"/>
  <c r="L30" i="1" s="1"/>
  <c r="N30" i="1" s="1"/>
  <c r="J30" i="1"/>
  <c r="K30" i="1" s="1"/>
  <c r="M30" i="1"/>
  <c r="I31" i="1"/>
  <c r="L31" i="1" s="1"/>
  <c r="N31" i="1" s="1"/>
  <c r="J31" i="1"/>
  <c r="K31" i="1" s="1"/>
  <c r="M31" i="1"/>
  <c r="I18" i="1"/>
  <c r="L18" i="1" s="1"/>
  <c r="J18" i="1"/>
  <c r="K18" i="1" s="1"/>
  <c r="M18" i="1"/>
  <c r="I19" i="1"/>
  <c r="L19" i="1" s="1"/>
  <c r="J19" i="1"/>
  <c r="K19" i="1" s="1"/>
  <c r="M19" i="1"/>
  <c r="I20" i="1"/>
  <c r="L20" i="1" s="1"/>
  <c r="J20" i="1"/>
  <c r="K20" i="1" s="1"/>
  <c r="M20" i="1"/>
  <c r="N20" i="1" l="1"/>
  <c r="N18" i="1"/>
  <c r="N19" i="1"/>
  <c r="N17" i="1"/>
  <c r="V40" i="1"/>
  <c r="W40" i="1" s="1"/>
  <c r="V26" i="1"/>
  <c r="W26" i="1" s="1"/>
  <c r="V12" i="1"/>
  <c r="W12" i="1" s="1"/>
  <c r="K40" i="1" l="1"/>
  <c r="K26" i="1"/>
  <c r="K12" i="1"/>
  <c r="S52" i="1" l="1"/>
  <c r="S38" i="1"/>
  <c r="S24" i="1"/>
  <c r="J42" i="1"/>
  <c r="K42" i="1" s="1"/>
  <c r="J46" i="1"/>
  <c r="K46" i="1" s="1"/>
  <c r="J47" i="1"/>
  <c r="K47" i="1" s="1"/>
  <c r="J49" i="1"/>
  <c r="K49" i="1" s="1"/>
  <c r="J50" i="1"/>
  <c r="K50" i="1" s="1"/>
  <c r="J51" i="1"/>
  <c r="J41" i="1"/>
  <c r="K41" i="1" s="1"/>
  <c r="J28" i="1"/>
  <c r="K28" i="1" s="1"/>
  <c r="J33" i="1"/>
  <c r="K33" i="1" s="1"/>
  <c r="J34" i="1"/>
  <c r="K34" i="1" s="1"/>
  <c r="J35" i="1"/>
  <c r="K35" i="1" s="1"/>
  <c r="J36" i="1"/>
  <c r="K36" i="1" s="1"/>
  <c r="J37" i="1"/>
  <c r="J27" i="1"/>
  <c r="K27" i="1" s="1"/>
  <c r="M51" i="1"/>
  <c r="M50" i="1"/>
  <c r="M49" i="1"/>
  <c r="M47" i="1"/>
  <c r="M46" i="1"/>
  <c r="M42" i="1"/>
  <c r="M41" i="1"/>
  <c r="M28" i="1"/>
  <c r="M33" i="1"/>
  <c r="M34" i="1"/>
  <c r="M35" i="1"/>
  <c r="M36" i="1"/>
  <c r="M37" i="1"/>
  <c r="M27" i="1"/>
  <c r="I23" i="1"/>
  <c r="L23" i="1" s="1"/>
  <c r="N23" i="1" s="1"/>
  <c r="I24" i="1"/>
  <c r="I37" i="1"/>
  <c r="L37" i="1" s="1"/>
  <c r="N37" i="1" s="1"/>
  <c r="I36" i="1"/>
  <c r="L36" i="1" s="1"/>
  <c r="I35" i="1"/>
  <c r="L35" i="1" s="1"/>
  <c r="N35" i="1" s="1"/>
  <c r="I34" i="1"/>
  <c r="L34" i="1" s="1"/>
  <c r="I33" i="1"/>
  <c r="L33" i="1" s="1"/>
  <c r="N33" i="1" s="1"/>
  <c r="I28" i="1"/>
  <c r="I27" i="1"/>
  <c r="L27" i="1" s="1"/>
  <c r="M14" i="1"/>
  <c r="M15" i="1"/>
  <c r="M16" i="1"/>
  <c r="M21" i="1"/>
  <c r="M22" i="1"/>
  <c r="M23" i="1"/>
  <c r="M13" i="1"/>
  <c r="J14" i="1"/>
  <c r="K14" i="1" s="1"/>
  <c r="J15" i="1"/>
  <c r="K15" i="1" s="1"/>
  <c r="J16" i="1"/>
  <c r="K16" i="1" s="1"/>
  <c r="J21" i="1"/>
  <c r="K21" i="1" s="1"/>
  <c r="J22" i="1"/>
  <c r="J13" i="1"/>
  <c r="K13" i="1" s="1"/>
  <c r="K51" i="1" l="1"/>
  <c r="J52" i="1"/>
  <c r="K52" i="1" s="1"/>
  <c r="K37" i="1"/>
  <c r="J38" i="1"/>
  <c r="K38" i="1" s="1"/>
  <c r="K22" i="1"/>
  <c r="F57" i="1"/>
  <c r="N36" i="1"/>
  <c r="N34" i="1"/>
  <c r="N27" i="1"/>
  <c r="M24" i="1"/>
  <c r="M38" i="1"/>
  <c r="L28" i="1"/>
  <c r="N28" i="1" s="1"/>
  <c r="J24" i="1" l="1"/>
  <c r="K24" i="1" s="1"/>
  <c r="K23" i="1"/>
  <c r="H52" i="1"/>
  <c r="I51" i="1"/>
  <c r="L51" i="1" s="1"/>
  <c r="N51" i="1" s="1"/>
  <c r="H51" i="1"/>
  <c r="I50" i="1"/>
  <c r="L50" i="1" s="1"/>
  <c r="N50" i="1" s="1"/>
  <c r="H50" i="1"/>
  <c r="I49" i="1"/>
  <c r="L49" i="1" s="1"/>
  <c r="N49" i="1" s="1"/>
  <c r="H49" i="1"/>
  <c r="I47" i="1"/>
  <c r="L47" i="1" s="1"/>
  <c r="N47" i="1" s="1"/>
  <c r="H47" i="1"/>
  <c r="I46" i="1"/>
  <c r="L46" i="1" s="1"/>
  <c r="N46" i="1" s="1"/>
  <c r="H46" i="1"/>
  <c r="I42" i="1"/>
  <c r="L42" i="1" s="1"/>
  <c r="N42" i="1" s="1"/>
  <c r="H42" i="1"/>
  <c r="I41" i="1"/>
  <c r="H41" i="1"/>
  <c r="M52" i="1" s="1"/>
  <c r="H40" i="1"/>
  <c r="H37" i="1"/>
  <c r="H36" i="1"/>
  <c r="H35" i="1"/>
  <c r="H34" i="1"/>
  <c r="H33" i="1"/>
  <c r="H28" i="1"/>
  <c r="H27" i="1"/>
  <c r="H26" i="1"/>
  <c r="H23" i="1"/>
  <c r="I22" i="1"/>
  <c r="L22" i="1" s="1"/>
  <c r="N22" i="1" s="1"/>
  <c r="H22" i="1"/>
  <c r="I21" i="1"/>
  <c r="L21" i="1" s="1"/>
  <c r="N21" i="1" s="1"/>
  <c r="H21" i="1"/>
  <c r="I16" i="1"/>
  <c r="L16" i="1" s="1"/>
  <c r="H16" i="1"/>
  <c r="I15" i="1"/>
  <c r="L15" i="1" s="1"/>
  <c r="N15" i="1" s="1"/>
  <c r="H15" i="1"/>
  <c r="I14" i="1"/>
  <c r="H14" i="1"/>
  <c r="I13" i="1"/>
  <c r="L13" i="1" s="1"/>
  <c r="N13" i="1" s="1"/>
  <c r="H13" i="1"/>
  <c r="N16" i="1" l="1"/>
  <c r="L41" i="1"/>
  <c r="N41" i="1" s="1"/>
  <c r="L38" i="1"/>
  <c r="N38" i="1" s="1"/>
  <c r="L14" i="1"/>
  <c r="N14" i="1" s="1"/>
  <c r="L24" i="1" l="1"/>
  <c r="N24" i="1" s="1"/>
  <c r="L52" i="1"/>
  <c r="N52" i="1" s="1"/>
</calcChain>
</file>

<file path=xl/sharedStrings.xml><?xml version="1.0" encoding="utf-8"?>
<sst xmlns="http://schemas.openxmlformats.org/spreadsheetml/2006/main" count="153" uniqueCount="78">
  <si>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</si>
  <si>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</si>
  <si>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</si>
  <si>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</si>
  <si>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</si>
  <si>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</si>
  <si>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</si>
  <si>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</si>
  <si>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</si>
  <si>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</si>
  <si>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</si>
  <si>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</si>
  <si>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</si>
  <si>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</si>
  <si>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</si>
  <si>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</si>
  <si>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</si>
  <si>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</si>
  <si>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</si>
  <si>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</si>
  <si>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</si>
  <si>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</si>
  <si>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</si>
  <si>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</si>
  <si>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</si>
  <si>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</si>
  <si>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</si>
  <si>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</si>
  <si>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</si>
  <si>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</si>
  <si>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</si>
  <si>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</si>
  <si>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</si>
  <si>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</si>
  <si>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</si>
  <si>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</si>
  <si>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</si>
  <si>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</si>
  <si>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</si>
  <si>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</si>
  <si>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</si>
  <si>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</si>
  <si>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</si>
  <si>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</si>
  <si>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</si>
  <si>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</si>
  <si>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</si>
  <si>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</si>
  <si>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</si>
  <si>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</si>
  <si>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</si>
  <si>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</si>
  <si>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</si>
  <si>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</si>
  <si>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</si>
  <si>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</si>
  <si>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</si>
  <si>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</si>
  <si>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</si>
  <si>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</si>
  <si>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</si>
  <si>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143344-01-C</t>
  </si>
  <si>
    <t>143344-01-C-10</t>
  </si>
  <si>
    <t>Machine #  GOSS 1</t>
  </si>
  <si>
    <t>C</t>
  </si>
  <si>
    <t>JM</t>
  </si>
  <si>
    <t>YES</t>
  </si>
  <si>
    <t>DH</t>
  </si>
  <si>
    <t>59 SEC</t>
  </si>
  <si>
    <t>DS</t>
  </si>
  <si>
    <t xml:space="preserve">Routing:       WASH &amp;PACK DEPT </t>
  </si>
  <si>
    <t>MR 9/23/14</t>
  </si>
  <si>
    <r>
      <rPr>
        <b/>
        <sz val="11"/>
        <rFont val="Calibri"/>
        <family val="2"/>
        <scheme val="minor"/>
      </rPr>
      <t>11/</t>
    </r>
    <r>
      <rPr>
        <sz val="11"/>
        <rFont val="Calibri"/>
        <family val="2"/>
        <scheme val="minor"/>
      </rPr>
      <t>Fair/Went to B/S</t>
    </r>
  </si>
  <si>
    <r>
      <rPr>
        <b/>
        <sz val="11"/>
        <rFont val="Calibri"/>
        <family val="2"/>
        <scheme val="minor"/>
      </rPr>
      <t>K22/</t>
    </r>
    <r>
      <rPr>
        <sz val="11"/>
        <rFont val="Calibri"/>
        <family val="2"/>
        <scheme val="minor"/>
      </rPr>
      <t>Shim jaw stop</t>
    </r>
  </si>
  <si>
    <t>Adj back reamer</t>
  </si>
  <si>
    <r>
      <rPr>
        <b/>
        <sz val="11"/>
        <rFont val="Calibri"/>
        <family val="2"/>
        <scheme val="minor"/>
      </rPr>
      <t>k3/</t>
    </r>
    <r>
      <rPr>
        <sz val="11"/>
        <rFont val="Calibri"/>
        <family val="2"/>
        <scheme val="minor"/>
      </rPr>
      <t>Blown out tap</t>
    </r>
  </si>
  <si>
    <r>
      <t>A22/</t>
    </r>
    <r>
      <rPr>
        <sz val="11"/>
        <rFont val="Calibri"/>
        <family val="2"/>
        <scheme val="minor"/>
      </rPr>
      <t>Dmgd from prim op.</t>
    </r>
  </si>
  <si>
    <t>NF14201517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</si>
</sst>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"/>
    <numFmt numFmtId="165" formatCode="0.0%"/>
    <numFmt numFmtId="166" formatCode="m/d/yy;@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T61"/>
  <sheetViews>
    <sheetView tabSelected="1" topLeftCell="B1" zoomScale="90" zoomScaleNormal="90" workbookViewId="0">
      <selection activeCell="U3" sqref="U3:W3"/>
    </sheetView>
  </sheetViews>
  <sheetFormatPr defaultRowHeight="15" x14ac:dyDescent="0.2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 x14ac:dyDescent="0.25">
      <c r="B1" s="18"/>
      <c r="C1" s="133" t="s">
        <v>54</v>
      </c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9"/>
      <c r="W1" s="20"/>
      <c r="Y1" s="18"/>
      <c r="Z1" s="133" t="s">
        <v>54</v>
      </c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97"/>
      <c r="AT1" s="20"/>
    </row>
    <row r="2" spans="2:46" ht="19.5" customHeight="1" x14ac:dyDescent="0.25">
      <c r="B2" s="148" t="s">
        <v>24</v>
      </c>
      <c r="C2" s="149"/>
      <c r="D2" s="21"/>
      <c r="E2" s="150" t="s">
        <v>61</v>
      </c>
      <c r="F2" s="151"/>
      <c r="G2" s="152"/>
      <c r="H2" s="22"/>
      <c r="I2" s="2"/>
      <c r="J2" s="146" t="s">
        <v>0</v>
      </c>
      <c r="K2" s="147"/>
      <c r="L2" s="23" t="s">
        <v>64</v>
      </c>
      <c r="M2" s="22"/>
      <c r="N2" s="22"/>
      <c r="O2" s="22"/>
      <c r="P2" s="22"/>
      <c r="Q2" s="22"/>
      <c r="R2" s="190" t="s">
        <v>45</v>
      </c>
      <c r="S2" s="191"/>
      <c r="T2" s="192"/>
      <c r="U2" s="146" t="s">
        <v>77</v>
      </c>
      <c r="V2" s="149"/>
      <c r="W2" s="184"/>
      <c r="Y2" s="148" t="s">
        <v>24</v>
      </c>
      <c r="Z2" s="149"/>
      <c r="AA2" s="96"/>
      <c r="AB2" s="150"/>
      <c r="AC2" s="151"/>
      <c r="AD2" s="152"/>
      <c r="AE2" s="22"/>
      <c r="AF2" s="2"/>
      <c r="AG2" s="146" t="s">
        <v>0</v>
      </c>
      <c r="AH2" s="147"/>
      <c r="AI2" s="23"/>
      <c r="AJ2" s="22"/>
      <c r="AK2" s="22"/>
      <c r="AL2" s="22"/>
      <c r="AM2" s="22"/>
      <c r="AN2" s="22"/>
      <c r="AO2" s="190" t="s">
        <v>45</v>
      </c>
      <c r="AP2" s="191"/>
      <c r="AQ2" s="192"/>
      <c r="AR2" s="146"/>
      <c r="AS2" s="149"/>
      <c r="AT2" s="184"/>
    </row>
    <row r="3" spans="2:46" ht="19.5" customHeight="1" x14ac:dyDescent="0.25">
      <c r="B3" s="148" t="s">
        <v>22</v>
      </c>
      <c r="C3" s="149"/>
      <c r="D3" s="24"/>
      <c r="E3" s="150">
        <v>346791</v>
      </c>
      <c r="F3" s="151"/>
      <c r="G3" s="152"/>
      <c r="H3" s="22"/>
      <c r="I3" s="25"/>
      <c r="J3" s="146" t="s">
        <v>25</v>
      </c>
      <c r="K3" s="147"/>
      <c r="L3" s="146" t="s">
        <v>62</v>
      </c>
      <c r="M3" s="149"/>
      <c r="N3" s="149"/>
      <c r="O3" s="147"/>
      <c r="P3" s="22"/>
      <c r="Q3" s="22"/>
      <c r="R3" s="193"/>
      <c r="S3" s="194"/>
      <c r="T3" s="195"/>
      <c r="U3" s="146"/>
      <c r="V3" s="149"/>
      <c r="W3" s="184"/>
      <c r="Y3" s="148" t="s">
        <v>22</v>
      </c>
      <c r="Z3" s="149"/>
      <c r="AA3" s="95"/>
      <c r="AB3" s="150"/>
      <c r="AC3" s="151"/>
      <c r="AD3" s="152"/>
      <c r="AE3" s="22"/>
      <c r="AF3" s="25"/>
      <c r="AG3" s="146" t="s">
        <v>25</v>
      </c>
      <c r="AH3" s="147"/>
      <c r="AI3" s="146"/>
      <c r="AJ3" s="149"/>
      <c r="AK3" s="149"/>
      <c r="AL3" s="147"/>
      <c r="AM3" s="22"/>
      <c r="AN3" s="22"/>
      <c r="AO3" s="193"/>
      <c r="AP3" s="194"/>
      <c r="AQ3" s="195"/>
      <c r="AR3" s="146"/>
      <c r="AS3" s="149"/>
      <c r="AT3" s="184"/>
    </row>
    <row r="4" spans="2:46" ht="19.5" customHeight="1" x14ac:dyDescent="0.25">
      <c r="B4" s="211" t="s">
        <v>23</v>
      </c>
      <c r="C4" s="192"/>
      <c r="D4" s="24"/>
      <c r="E4" s="190">
        <v>320</v>
      </c>
      <c r="F4" s="191"/>
      <c r="G4" s="192"/>
      <c r="H4" s="22"/>
      <c r="I4" s="26"/>
      <c r="J4" s="188"/>
      <c r="K4" s="188"/>
      <c r="L4" s="188"/>
      <c r="M4" s="188"/>
      <c r="N4" s="188"/>
      <c r="O4" s="188"/>
      <c r="P4" s="27"/>
      <c r="Q4" s="27"/>
      <c r="R4" s="196"/>
      <c r="S4" s="197"/>
      <c r="T4" s="198"/>
      <c r="U4" s="188"/>
      <c r="V4" s="188"/>
      <c r="W4" s="189"/>
      <c r="Y4" s="211" t="s">
        <v>23</v>
      </c>
      <c r="Z4" s="192"/>
      <c r="AA4" s="95"/>
      <c r="AB4" s="190"/>
      <c r="AC4" s="191"/>
      <c r="AD4" s="192"/>
      <c r="AE4" s="22"/>
      <c r="AF4" s="26"/>
      <c r="AG4" s="188"/>
      <c r="AH4" s="188"/>
      <c r="AI4" s="188"/>
      <c r="AJ4" s="188"/>
      <c r="AK4" s="188"/>
      <c r="AL4" s="188"/>
      <c r="AM4" s="27"/>
      <c r="AN4" s="27"/>
      <c r="AO4" s="196"/>
      <c r="AP4" s="197"/>
      <c r="AQ4" s="198"/>
      <c r="AR4" s="188"/>
      <c r="AS4" s="188"/>
      <c r="AT4" s="189"/>
    </row>
    <row r="5" spans="2:46" ht="6.75" customHeight="1" x14ac:dyDescent="0.25">
      <c r="B5" s="223"/>
      <c r="C5" s="197"/>
      <c r="D5" s="197"/>
      <c r="E5" s="197"/>
      <c r="F5" s="197"/>
      <c r="G5" s="197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3"/>
      <c r="Z5" s="197"/>
      <c r="AA5" s="197"/>
      <c r="AB5" s="197"/>
      <c r="AC5" s="197"/>
      <c r="AD5" s="197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 x14ac:dyDescent="0.25">
      <c r="B6" s="215" t="s">
        <v>56</v>
      </c>
      <c r="C6" s="216"/>
      <c r="D6" s="216"/>
      <c r="E6" s="217"/>
      <c r="F6" s="173"/>
      <c r="G6" s="174"/>
      <c r="H6" s="22"/>
      <c r="I6" s="26"/>
      <c r="J6" s="27"/>
      <c r="K6" s="27"/>
      <c r="L6" s="27"/>
      <c r="M6" s="77"/>
      <c r="N6" s="88"/>
      <c r="O6" s="88"/>
      <c r="P6" s="88"/>
      <c r="Q6" s="89"/>
      <c r="R6" s="185" t="s">
        <v>60</v>
      </c>
      <c r="S6" s="186"/>
      <c r="T6" s="186"/>
      <c r="U6" s="186"/>
      <c r="V6" s="186"/>
      <c r="W6" s="187"/>
      <c r="Y6" s="215" t="s">
        <v>56</v>
      </c>
      <c r="Z6" s="216"/>
      <c r="AA6" s="216"/>
      <c r="AB6" s="217"/>
      <c r="AC6" s="173"/>
      <c r="AD6" s="174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5" t="s">
        <v>60</v>
      </c>
      <c r="AP6" s="186"/>
      <c r="AQ6" s="186"/>
      <c r="AR6" s="186"/>
      <c r="AS6" s="186"/>
      <c r="AT6" s="187"/>
    </row>
    <row r="7" spans="2:46" ht="16.5" customHeight="1" x14ac:dyDescent="0.25">
      <c r="B7" s="208" t="s">
        <v>46</v>
      </c>
      <c r="C7" s="209"/>
      <c r="D7" s="209"/>
      <c r="E7" s="209"/>
      <c r="F7" s="209"/>
      <c r="G7" s="209"/>
      <c r="H7" s="209"/>
      <c r="I7" s="209"/>
      <c r="J7" s="209"/>
      <c r="K7" s="209"/>
      <c r="L7" s="210"/>
      <c r="M7" s="76"/>
      <c r="N7" s="175"/>
      <c r="O7" s="176"/>
      <c r="P7" s="176"/>
      <c r="Q7" s="176"/>
      <c r="R7" s="199" t="s">
        <v>57</v>
      </c>
      <c r="S7" s="199"/>
      <c r="T7" s="199"/>
      <c r="U7" s="146" t="s">
        <v>71</v>
      </c>
      <c r="V7" s="149"/>
      <c r="W7" s="184"/>
      <c r="Y7" s="208" t="s">
        <v>46</v>
      </c>
      <c r="Z7" s="209"/>
      <c r="AA7" s="209"/>
      <c r="AB7" s="209"/>
      <c r="AC7" s="209"/>
      <c r="AD7" s="209"/>
      <c r="AE7" s="209"/>
      <c r="AF7" s="209"/>
      <c r="AG7" s="209"/>
      <c r="AH7" s="209"/>
      <c r="AI7" s="210"/>
      <c r="AJ7" s="76"/>
      <c r="AK7" s="175"/>
      <c r="AL7" s="176"/>
      <c r="AM7" s="176"/>
      <c r="AN7" s="176"/>
      <c r="AO7" s="199" t="s">
        <v>57</v>
      </c>
      <c r="AP7" s="199"/>
      <c r="AQ7" s="199"/>
      <c r="AR7" s="146"/>
      <c r="AS7" s="149"/>
      <c r="AT7" s="184"/>
    </row>
    <row r="8" spans="2:46" ht="16.5" customHeight="1" x14ac:dyDescent="0.25">
      <c r="B8" s="211"/>
      <c r="C8" s="191"/>
      <c r="D8" s="191"/>
      <c r="E8" s="191"/>
      <c r="F8" s="191"/>
      <c r="G8" s="191"/>
      <c r="H8" s="191"/>
      <c r="I8" s="191"/>
      <c r="J8" s="191"/>
      <c r="K8" s="191"/>
      <c r="L8" s="192"/>
      <c r="M8" s="76"/>
      <c r="N8" s="175"/>
      <c r="O8" s="176"/>
      <c r="P8" s="176"/>
      <c r="Q8" s="176"/>
      <c r="R8" s="199" t="s">
        <v>58</v>
      </c>
      <c r="S8" s="199"/>
      <c r="T8" s="199"/>
      <c r="U8" s="146"/>
      <c r="V8" s="149"/>
      <c r="W8" s="184"/>
      <c r="Y8" s="211"/>
      <c r="Z8" s="191"/>
      <c r="AA8" s="191"/>
      <c r="AB8" s="191"/>
      <c r="AC8" s="191"/>
      <c r="AD8" s="191"/>
      <c r="AE8" s="191"/>
      <c r="AF8" s="191"/>
      <c r="AG8" s="191"/>
      <c r="AH8" s="191"/>
      <c r="AI8" s="192"/>
      <c r="AJ8" s="76"/>
      <c r="AK8" s="175"/>
      <c r="AL8" s="176"/>
      <c r="AM8" s="176"/>
      <c r="AN8" s="176"/>
      <c r="AO8" s="199" t="s">
        <v>58</v>
      </c>
      <c r="AP8" s="199"/>
      <c r="AQ8" s="199"/>
      <c r="AR8" s="146"/>
      <c r="AS8" s="149"/>
      <c r="AT8" s="184"/>
    </row>
    <row r="9" spans="2:46" ht="16.5" customHeight="1" thickBot="1" x14ac:dyDescent="0.3">
      <c r="B9" s="212"/>
      <c r="C9" s="213"/>
      <c r="D9" s="213"/>
      <c r="E9" s="213"/>
      <c r="F9" s="213"/>
      <c r="G9" s="213"/>
      <c r="H9" s="213"/>
      <c r="I9" s="213"/>
      <c r="J9" s="213"/>
      <c r="K9" s="213"/>
      <c r="L9" s="214"/>
      <c r="M9" s="65"/>
      <c r="N9" s="206"/>
      <c r="O9" s="207"/>
      <c r="P9" s="207"/>
      <c r="Q9" s="207"/>
      <c r="R9" s="233" t="s">
        <v>59</v>
      </c>
      <c r="S9" s="233"/>
      <c r="T9" s="233"/>
      <c r="U9" s="203"/>
      <c r="V9" s="204"/>
      <c r="W9" s="205"/>
      <c r="Y9" s="212"/>
      <c r="Z9" s="213"/>
      <c r="AA9" s="213"/>
      <c r="AB9" s="213"/>
      <c r="AC9" s="213"/>
      <c r="AD9" s="213"/>
      <c r="AE9" s="213"/>
      <c r="AF9" s="213"/>
      <c r="AG9" s="213"/>
      <c r="AH9" s="213"/>
      <c r="AI9" s="214"/>
      <c r="AJ9" s="65"/>
      <c r="AK9" s="206"/>
      <c r="AL9" s="207"/>
      <c r="AM9" s="207"/>
      <c r="AN9" s="207"/>
      <c r="AO9" s="233" t="s">
        <v>59</v>
      </c>
      <c r="AP9" s="233"/>
      <c r="AQ9" s="233"/>
      <c r="AR9" s="203"/>
      <c r="AS9" s="204"/>
      <c r="AT9" s="205"/>
    </row>
    <row r="10" spans="2:46" ht="20.25" customHeight="1" x14ac:dyDescent="0.25">
      <c r="B10" s="153" t="s">
        <v>2</v>
      </c>
      <c r="C10" s="155" t="s">
        <v>3</v>
      </c>
      <c r="D10" s="168" t="s">
        <v>4</v>
      </c>
      <c r="E10" s="168" t="s">
        <v>5</v>
      </c>
      <c r="F10" s="155" t="s">
        <v>6</v>
      </c>
      <c r="G10" s="168" t="s">
        <v>16</v>
      </c>
      <c r="H10" s="157" t="s">
        <v>7</v>
      </c>
      <c r="I10" s="157" t="s">
        <v>8</v>
      </c>
      <c r="J10" s="157" t="s">
        <v>30</v>
      </c>
      <c r="K10" s="157" t="s">
        <v>9</v>
      </c>
      <c r="L10" s="157" t="s">
        <v>10</v>
      </c>
      <c r="M10" s="157" t="s">
        <v>11</v>
      </c>
      <c r="N10" s="180" t="s">
        <v>17</v>
      </c>
      <c r="O10" s="181"/>
      <c r="P10" s="168"/>
      <c r="Q10" s="168" t="s">
        <v>18</v>
      </c>
      <c r="R10" s="168" t="s">
        <v>26</v>
      </c>
      <c r="S10" s="168" t="s">
        <v>27</v>
      </c>
      <c r="T10" s="168" t="s">
        <v>21</v>
      </c>
      <c r="U10" s="200" t="s">
        <v>19</v>
      </c>
      <c r="V10" s="155" t="s">
        <v>28</v>
      </c>
      <c r="W10" s="177" t="s">
        <v>29</v>
      </c>
      <c r="Y10" s="153" t="s">
        <v>2</v>
      </c>
      <c r="Z10" s="155" t="s">
        <v>3</v>
      </c>
      <c r="AA10" s="168" t="s">
        <v>4</v>
      </c>
      <c r="AB10" s="168" t="s">
        <v>5</v>
      </c>
      <c r="AC10" s="155" t="s">
        <v>6</v>
      </c>
      <c r="AD10" s="168" t="s">
        <v>16</v>
      </c>
      <c r="AE10" s="157" t="s">
        <v>7</v>
      </c>
      <c r="AF10" s="157" t="s">
        <v>8</v>
      </c>
      <c r="AG10" s="157" t="s">
        <v>30</v>
      </c>
      <c r="AH10" s="157" t="s">
        <v>9</v>
      </c>
      <c r="AI10" s="157" t="s">
        <v>10</v>
      </c>
      <c r="AJ10" s="157" t="s">
        <v>11</v>
      </c>
      <c r="AK10" s="180" t="s">
        <v>17</v>
      </c>
      <c r="AL10" s="181"/>
      <c r="AM10" s="168"/>
      <c r="AN10" s="168" t="s">
        <v>18</v>
      </c>
      <c r="AO10" s="168" t="s">
        <v>26</v>
      </c>
      <c r="AP10" s="168" t="s">
        <v>27</v>
      </c>
      <c r="AQ10" s="168" t="s">
        <v>21</v>
      </c>
      <c r="AR10" s="200" t="s">
        <v>19</v>
      </c>
      <c r="AS10" s="155" t="s">
        <v>28</v>
      </c>
      <c r="AT10" s="177" t="s">
        <v>29</v>
      </c>
    </row>
    <row r="11" spans="2:46" ht="30.75" customHeight="1" thickBot="1" x14ac:dyDescent="0.3">
      <c r="B11" s="154"/>
      <c r="C11" s="156"/>
      <c r="D11" s="179"/>
      <c r="E11" s="179"/>
      <c r="F11" s="156"/>
      <c r="G11" s="179"/>
      <c r="H11" s="158"/>
      <c r="I11" s="158"/>
      <c r="J11" s="158"/>
      <c r="K11" s="158"/>
      <c r="L11" s="158"/>
      <c r="M11" s="158"/>
      <c r="N11" s="182"/>
      <c r="O11" s="183"/>
      <c r="P11" s="169"/>
      <c r="Q11" s="169"/>
      <c r="R11" s="169"/>
      <c r="S11" s="169"/>
      <c r="T11" s="169"/>
      <c r="U11" s="201"/>
      <c r="V11" s="202"/>
      <c r="W11" s="178"/>
      <c r="Y11" s="154"/>
      <c r="Z11" s="156"/>
      <c r="AA11" s="179"/>
      <c r="AB11" s="179"/>
      <c r="AC11" s="156"/>
      <c r="AD11" s="179"/>
      <c r="AE11" s="158"/>
      <c r="AF11" s="158"/>
      <c r="AG11" s="158"/>
      <c r="AH11" s="158"/>
      <c r="AI11" s="158"/>
      <c r="AJ11" s="158"/>
      <c r="AK11" s="182"/>
      <c r="AL11" s="183"/>
      <c r="AM11" s="169"/>
      <c r="AN11" s="169"/>
      <c r="AO11" s="169"/>
      <c r="AP11" s="169"/>
      <c r="AQ11" s="169"/>
      <c r="AR11" s="201"/>
      <c r="AS11" s="202"/>
      <c r="AT11" s="178"/>
    </row>
    <row r="12" spans="2:46" ht="15" customHeight="1" x14ac:dyDescent="0.25">
      <c r="B12" s="165" t="s">
        <v>63</v>
      </c>
      <c r="C12" s="166"/>
      <c r="D12" s="166"/>
      <c r="E12" s="166"/>
      <c r="F12" s="167"/>
      <c r="G12" s="45"/>
      <c r="H12" s="3"/>
      <c r="I12" s="3" t="s">
        <v>1</v>
      </c>
      <c r="J12" s="28">
        <v>0</v>
      </c>
      <c r="K12" s="28">
        <f>E$4</f>
        <v>320</v>
      </c>
      <c r="L12" s="170" t="s">
        <v>55</v>
      </c>
      <c r="M12" s="171"/>
      <c r="N12" s="170" t="s">
        <v>68</v>
      </c>
      <c r="O12" s="172"/>
      <c r="P12" s="70"/>
      <c r="Q12" s="70"/>
      <c r="R12" s="70"/>
      <c r="S12" s="71"/>
      <c r="T12" s="72">
        <v>49</v>
      </c>
      <c r="U12" s="72">
        <v>16</v>
      </c>
      <c r="V12" s="54">
        <f>SUM(F13:F23)</f>
        <v>3</v>
      </c>
      <c r="W12" s="55">
        <f>U12/V12</f>
        <v>5.333333333333333</v>
      </c>
      <c r="Y12" s="165" t="s">
        <v>41</v>
      </c>
      <c r="Z12" s="166"/>
      <c r="AA12" s="166"/>
      <c r="AB12" s="166"/>
      <c r="AC12" s="167"/>
      <c r="AD12" s="45"/>
      <c r="AE12" s="3"/>
      <c r="AF12" s="3" t="s">
        <v>1</v>
      </c>
      <c r="AG12" s="28">
        <v>0</v>
      </c>
      <c r="AH12" s="28">
        <f>AB$4</f>
        <v>0</v>
      </c>
      <c r="AI12" s="170" t="s">
        <v>55</v>
      </c>
      <c r="AJ12" s="171"/>
      <c r="AK12" s="170"/>
      <c r="AL12" s="172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 x14ac:dyDescent="0.25">
      <c r="B13" s="29">
        <v>41904</v>
      </c>
      <c r="C13" s="30" t="s">
        <v>65</v>
      </c>
      <c r="D13" s="30"/>
      <c r="E13" s="30">
        <v>0</v>
      </c>
      <c r="F13" s="80">
        <v>3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</v>
      </c>
      <c r="J13" s="6">
        <f>SUM(G$12:G13)</f>
        <v>0</v>
      </c>
      <c r="K13" s="6">
        <f>E$4-J13</f>
        <v>320</v>
      </c>
      <c r="L13" s="7">
        <f t="shared" ref="L13:L23" si="1">IF(G13="",0,$T$12*(I13-F13-Q13))</f>
        <v>0</v>
      </c>
      <c r="M13" s="4">
        <f>G13</f>
        <v>0</v>
      </c>
      <c r="N13" s="111" t="str">
        <f>IF(L13=0,"",(M13/L13))</f>
        <v/>
      </c>
      <c r="O13" s="112"/>
      <c r="P13" s="33"/>
      <c r="Q13" s="30">
        <v>0</v>
      </c>
      <c r="R13" s="30">
        <v>0</v>
      </c>
      <c r="S13" s="30">
        <v>4</v>
      </c>
      <c r="T13" s="108" t="s">
        <v>72</v>
      </c>
      <c r="U13" s="109"/>
      <c r="V13" s="109"/>
      <c r="W13" s="110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1" t="str">
        <f>IF(AI13=0,"",(AJ13/AI13))</f>
        <v/>
      </c>
      <c r="AL13" s="112"/>
      <c r="AM13" s="33"/>
      <c r="AN13" s="30"/>
      <c r="AO13" s="30"/>
      <c r="AP13" s="30"/>
      <c r="AQ13" s="220"/>
      <c r="AR13" s="221"/>
      <c r="AS13" s="221"/>
      <c r="AT13" s="222"/>
    </row>
    <row r="14" spans="2:46" ht="15" customHeight="1" x14ac:dyDescent="0.25">
      <c r="B14" s="29">
        <v>41905</v>
      </c>
      <c r="C14" s="30" t="s">
        <v>69</v>
      </c>
      <c r="D14" s="30"/>
      <c r="E14" s="30">
        <v>6</v>
      </c>
      <c r="F14" s="81">
        <v>0</v>
      </c>
      <c r="G14" s="32">
        <v>167</v>
      </c>
      <c r="H14" s="4" t="e">
        <f>IF(G14="","",(IF(#REF!=0,"",(#REF!*G14*#REF!))))</f>
        <v>#REF!</v>
      </c>
      <c r="I14" s="5">
        <f t="shared" si="0"/>
        <v>8</v>
      </c>
      <c r="J14" s="6">
        <f>SUM(G$12:G14)</f>
        <v>167</v>
      </c>
      <c r="K14" s="6">
        <f>E$4-J14</f>
        <v>153</v>
      </c>
      <c r="L14" s="7">
        <f t="shared" si="1"/>
        <v>294</v>
      </c>
      <c r="M14" s="4">
        <f t="shared" ref="M14:M23" si="4">G14</f>
        <v>167</v>
      </c>
      <c r="N14" s="111">
        <f t="shared" ref="N14:N23" si="5">IF(L14=0,"",(M14/L14))</f>
        <v>0.56802721088435371</v>
      </c>
      <c r="O14" s="112"/>
      <c r="P14" s="33"/>
      <c r="Q14" s="30">
        <v>2</v>
      </c>
      <c r="R14" s="30">
        <v>2</v>
      </c>
      <c r="S14" s="30">
        <v>48</v>
      </c>
      <c r="T14" s="108" t="s">
        <v>73</v>
      </c>
      <c r="U14" s="109"/>
      <c r="V14" s="109"/>
      <c r="W14" s="110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1" t="str">
        <f t="shared" ref="AK14:AK23" si="7">IF(AI14=0,"",(AJ14/AI14))</f>
        <v/>
      </c>
      <c r="AL14" s="112"/>
      <c r="AM14" s="33"/>
      <c r="AN14" s="30"/>
      <c r="AO14" s="30"/>
      <c r="AP14" s="30"/>
      <c r="AQ14" s="108"/>
      <c r="AR14" s="109"/>
      <c r="AS14" s="109"/>
      <c r="AT14" s="110"/>
    </row>
    <row r="15" spans="2:46" ht="15" customHeight="1" x14ac:dyDescent="0.25">
      <c r="B15" s="29">
        <v>41905</v>
      </c>
      <c r="C15" s="30" t="s">
        <v>65</v>
      </c>
      <c r="D15" s="30"/>
      <c r="E15" s="30">
        <v>4</v>
      </c>
      <c r="F15" s="81">
        <v>0</v>
      </c>
      <c r="G15" s="32">
        <v>94</v>
      </c>
      <c r="H15" s="4" t="e">
        <f>IF(G15="","",(IF(#REF!=0,"",(#REF!*G15*#REF!))))</f>
        <v>#REF!</v>
      </c>
      <c r="I15" s="5">
        <f t="shared" si="0"/>
        <v>4</v>
      </c>
      <c r="J15" s="6">
        <f>SUM(G$12:G15)</f>
        <v>261</v>
      </c>
      <c r="K15" s="6">
        <f>E$4-J15</f>
        <v>59</v>
      </c>
      <c r="L15" s="7">
        <f t="shared" si="1"/>
        <v>196</v>
      </c>
      <c r="M15" s="4">
        <f t="shared" si="4"/>
        <v>94</v>
      </c>
      <c r="N15" s="111">
        <f t="shared" si="5"/>
        <v>0.47959183673469385</v>
      </c>
      <c r="O15" s="112"/>
      <c r="P15" s="33"/>
      <c r="Q15" s="8">
        <v>0</v>
      </c>
      <c r="R15" s="8">
        <v>0</v>
      </c>
      <c r="S15" s="8">
        <v>0</v>
      </c>
      <c r="T15" s="108"/>
      <c r="U15" s="109"/>
      <c r="V15" s="109"/>
      <c r="W15" s="110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1" t="str">
        <f t="shared" si="7"/>
        <v/>
      </c>
      <c r="AL15" s="112"/>
      <c r="AM15" s="33"/>
      <c r="AN15" s="90"/>
      <c r="AO15" s="90"/>
      <c r="AP15" s="90"/>
      <c r="AQ15" s="108"/>
      <c r="AR15" s="109"/>
      <c r="AS15" s="109"/>
      <c r="AT15" s="110"/>
    </row>
    <row r="16" spans="2:46" ht="15" customHeight="1" x14ac:dyDescent="0.25">
      <c r="B16" s="9">
        <v>41906</v>
      </c>
      <c r="C16" s="35" t="s">
        <v>65</v>
      </c>
      <c r="D16" s="50"/>
      <c r="E16" s="50">
        <v>6.5</v>
      </c>
      <c r="F16" s="82">
        <v>0</v>
      </c>
      <c r="G16" s="10">
        <v>160</v>
      </c>
      <c r="H16" s="4" t="e">
        <f>IF(G16="","",(IF(#REF!=0,"",(#REF!*G16*#REF!))))</f>
        <v>#REF!</v>
      </c>
      <c r="I16" s="5">
        <f t="shared" si="0"/>
        <v>6.5</v>
      </c>
      <c r="J16" s="6">
        <f>SUM(G$12:G16)</f>
        <v>421</v>
      </c>
      <c r="K16" s="6">
        <f t="shared" ref="K16:K24" si="8">E$4-J16</f>
        <v>-101</v>
      </c>
      <c r="L16" s="7">
        <f t="shared" si="1"/>
        <v>318.5</v>
      </c>
      <c r="M16" s="4">
        <f t="shared" si="4"/>
        <v>160</v>
      </c>
      <c r="N16" s="111">
        <f t="shared" si="5"/>
        <v>0.50235478806907374</v>
      </c>
      <c r="O16" s="112"/>
      <c r="P16" s="33"/>
      <c r="Q16" s="8">
        <v>0</v>
      </c>
      <c r="R16" s="8">
        <v>0</v>
      </c>
      <c r="S16" s="8">
        <v>0</v>
      </c>
      <c r="T16" s="108" t="s">
        <v>74</v>
      </c>
      <c r="U16" s="109"/>
      <c r="V16" s="109"/>
      <c r="W16" s="110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1" t="str">
        <f t="shared" si="7"/>
        <v/>
      </c>
      <c r="AL16" s="112"/>
      <c r="AM16" s="33"/>
      <c r="AN16" s="90"/>
      <c r="AO16" s="90"/>
      <c r="AP16" s="90"/>
      <c r="AQ16" s="108"/>
      <c r="AR16" s="109"/>
      <c r="AS16" s="109"/>
      <c r="AT16" s="110"/>
    </row>
    <row r="17" spans="2:46" ht="15" customHeight="1" x14ac:dyDescent="0.25">
      <c r="B17" s="9">
        <v>41906</v>
      </c>
      <c r="C17" s="35" t="s">
        <v>69</v>
      </c>
      <c r="D17" s="61"/>
      <c r="E17" s="61">
        <v>8</v>
      </c>
      <c r="F17" s="82">
        <v>0</v>
      </c>
      <c r="G17" s="10">
        <v>166</v>
      </c>
      <c r="H17" s="4"/>
      <c r="I17" s="5">
        <f t="shared" ref="I17" si="10">IF(G17="","",(SUM(E17+F17+Q17)))</f>
        <v>8</v>
      </c>
      <c r="J17" s="6">
        <f>SUM(G$12:G17)</f>
        <v>587</v>
      </c>
      <c r="K17" s="6">
        <f t="shared" ref="K17" si="11">E$4-J17</f>
        <v>-267</v>
      </c>
      <c r="L17" s="7">
        <f t="shared" ref="L17" si="12">IF(G17="",0,$T$12*(I17-F17-Q17))</f>
        <v>392</v>
      </c>
      <c r="M17" s="4">
        <f t="shared" ref="M17" si="13">G17</f>
        <v>166</v>
      </c>
      <c r="N17" s="111">
        <f t="shared" ref="N17" si="14">IF(L17=0,"",(M17/L17))</f>
        <v>0.42346938775510207</v>
      </c>
      <c r="O17" s="112"/>
      <c r="P17" s="33"/>
      <c r="Q17" s="61">
        <v>0</v>
      </c>
      <c r="R17" s="61">
        <v>0</v>
      </c>
      <c r="S17" s="61">
        <v>0</v>
      </c>
      <c r="T17" s="108"/>
      <c r="U17" s="109"/>
      <c r="V17" s="109"/>
      <c r="W17" s="110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1" t="str">
        <f t="shared" si="7"/>
        <v/>
      </c>
      <c r="AL17" s="112"/>
      <c r="AM17" s="33"/>
      <c r="AN17" s="90"/>
      <c r="AO17" s="90"/>
      <c r="AP17" s="90"/>
      <c r="AQ17" s="108"/>
      <c r="AR17" s="109"/>
      <c r="AS17" s="109"/>
      <c r="AT17" s="110"/>
    </row>
    <row r="18" spans="2:46" ht="15" customHeight="1" x14ac:dyDescent="0.25">
      <c r="B18" s="101">
        <v>41908</v>
      </c>
      <c r="C18" s="59" t="s">
        <v>65</v>
      </c>
      <c r="D18" s="61"/>
      <c r="E18" s="61">
        <v>8</v>
      </c>
      <c r="F18" s="82">
        <v>0</v>
      </c>
      <c r="G18" s="10">
        <v>220</v>
      </c>
      <c r="H18" s="4"/>
      <c r="I18" s="5">
        <f t="shared" ref="I18:I20" si="16">IF(G18="","",(SUM(E18+F18+Q18)))</f>
        <v>8</v>
      </c>
      <c r="J18" s="6">
        <f>SUM(G$12:G18)</f>
        <v>807</v>
      </c>
      <c r="K18" s="6">
        <f t="shared" ref="K18:K20" si="17">E$4-J18</f>
        <v>-487</v>
      </c>
      <c r="L18" s="7">
        <f t="shared" ref="L18:L20" si="18">IF(G18="",0,$T$12*(I18-F18-Q18))</f>
        <v>392</v>
      </c>
      <c r="M18" s="4">
        <f t="shared" ref="M18:M20" si="19">G18</f>
        <v>220</v>
      </c>
      <c r="N18" s="111">
        <f t="shared" ref="N18:N20" si="20">IF(L18=0,"",(M18/L18))</f>
        <v>0.56122448979591832</v>
      </c>
      <c r="O18" s="112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1" t="str">
        <f t="shared" si="7"/>
        <v/>
      </c>
      <c r="AL18" s="112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 x14ac:dyDescent="0.25">
      <c r="B19" s="9">
        <v>41908</v>
      </c>
      <c r="C19" s="59" t="s">
        <v>69</v>
      </c>
      <c r="D19" s="61"/>
      <c r="E19" s="61">
        <v>4</v>
      </c>
      <c r="F19" s="82">
        <v>0</v>
      </c>
      <c r="G19" s="10">
        <v>98</v>
      </c>
      <c r="H19" s="4"/>
      <c r="I19" s="5">
        <f t="shared" si="16"/>
        <v>8</v>
      </c>
      <c r="J19" s="6">
        <f>SUM(G$12:G19)</f>
        <v>905</v>
      </c>
      <c r="K19" s="6">
        <f t="shared" si="17"/>
        <v>-585</v>
      </c>
      <c r="L19" s="7">
        <f t="shared" si="18"/>
        <v>196</v>
      </c>
      <c r="M19" s="4">
        <f t="shared" si="19"/>
        <v>98</v>
      </c>
      <c r="N19" s="111">
        <f t="shared" si="20"/>
        <v>0.5</v>
      </c>
      <c r="O19" s="112"/>
      <c r="P19" s="33"/>
      <c r="Q19" s="61">
        <v>4</v>
      </c>
      <c r="R19" s="61">
        <v>2</v>
      </c>
      <c r="S19" s="61">
        <v>5</v>
      </c>
      <c r="T19" s="102" t="s">
        <v>75</v>
      </c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1" t="str">
        <f t="shared" si="7"/>
        <v/>
      </c>
      <c r="AL19" s="112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 x14ac:dyDescent="0.25">
      <c r="B20" s="9">
        <v>41908</v>
      </c>
      <c r="C20" s="59" t="s">
        <v>65</v>
      </c>
      <c r="D20" s="61"/>
      <c r="E20" s="61">
        <v>5</v>
      </c>
      <c r="F20" s="82">
        <v>0</v>
      </c>
      <c r="G20" s="10">
        <v>140</v>
      </c>
      <c r="H20" s="4"/>
      <c r="I20" s="5">
        <f t="shared" si="16"/>
        <v>5</v>
      </c>
      <c r="J20" s="6">
        <f>SUM(G$12:G20)</f>
        <v>1045</v>
      </c>
      <c r="K20" s="6">
        <f t="shared" si="17"/>
        <v>-725</v>
      </c>
      <c r="L20" s="7">
        <f t="shared" si="18"/>
        <v>245</v>
      </c>
      <c r="M20" s="4">
        <f t="shared" si="19"/>
        <v>140</v>
      </c>
      <c r="N20" s="111">
        <f t="shared" si="20"/>
        <v>0.5714285714285714</v>
      </c>
      <c r="O20" s="112"/>
      <c r="P20" s="33"/>
      <c r="Q20" s="61">
        <v>0</v>
      </c>
      <c r="R20" s="61">
        <v>0</v>
      </c>
      <c r="S20" s="61">
        <v>0</v>
      </c>
      <c r="T20" s="67"/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1" t="str">
        <f t="shared" si="7"/>
        <v/>
      </c>
      <c r="AL20" s="112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 x14ac:dyDescent="0.25">
      <c r="B21" s="9">
        <v>41930</v>
      </c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1045</v>
      </c>
      <c r="K21" s="6">
        <f t="shared" si="8"/>
        <v>-725</v>
      </c>
      <c r="L21" s="7">
        <f t="shared" si="1"/>
        <v>0</v>
      </c>
      <c r="M21" s="4">
        <f t="shared" si="4"/>
        <v>0</v>
      </c>
      <c r="N21" s="111" t="str">
        <f t="shared" si="5"/>
        <v/>
      </c>
      <c r="O21" s="112"/>
      <c r="P21" s="33"/>
      <c r="Q21" s="8"/>
      <c r="R21" s="8"/>
      <c r="S21" s="8">
        <v>88</v>
      </c>
      <c r="T21" s="220" t="s">
        <v>76</v>
      </c>
      <c r="U21" s="221"/>
      <c r="V21" s="221"/>
      <c r="W21" s="222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1" t="str">
        <f t="shared" si="7"/>
        <v/>
      </c>
      <c r="AL21" s="112"/>
      <c r="AM21" s="33"/>
      <c r="AN21" s="90"/>
      <c r="AO21" s="90"/>
      <c r="AP21" s="90"/>
      <c r="AQ21" s="108"/>
      <c r="AR21" s="109"/>
      <c r="AS21" s="109"/>
      <c r="AT21" s="110"/>
    </row>
    <row r="22" spans="2:46" ht="15" customHeight="1" x14ac:dyDescent="0.25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1045</v>
      </c>
      <c r="K22" s="6">
        <f t="shared" si="8"/>
        <v>-725</v>
      </c>
      <c r="L22" s="7">
        <f t="shared" si="1"/>
        <v>0</v>
      </c>
      <c r="M22" s="4">
        <f t="shared" si="4"/>
        <v>0</v>
      </c>
      <c r="N22" s="111" t="str">
        <f t="shared" si="5"/>
        <v/>
      </c>
      <c r="O22" s="112"/>
      <c r="P22" s="33"/>
      <c r="Q22" s="8"/>
      <c r="R22" s="8"/>
      <c r="S22" s="8"/>
      <c r="T22" s="113"/>
      <c r="U22" s="114"/>
      <c r="V22" s="114"/>
      <c r="W22" s="115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1" t="str">
        <f t="shared" si="7"/>
        <v/>
      </c>
      <c r="AL22" s="112"/>
      <c r="AM22" s="33"/>
      <c r="AN22" s="90"/>
      <c r="AO22" s="90"/>
      <c r="AP22" s="90"/>
      <c r="AQ22" s="113"/>
      <c r="AR22" s="114"/>
      <c r="AS22" s="114"/>
      <c r="AT22" s="115"/>
    </row>
    <row r="23" spans="2:46" ht="15" customHeight="1" x14ac:dyDescent="0.25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1045</v>
      </c>
      <c r="K23" s="6">
        <f t="shared" si="8"/>
        <v>-725</v>
      </c>
      <c r="L23" s="7">
        <f t="shared" si="1"/>
        <v>0</v>
      </c>
      <c r="M23" s="4">
        <f t="shared" si="4"/>
        <v>0</v>
      </c>
      <c r="N23" s="111" t="str">
        <f t="shared" si="5"/>
        <v/>
      </c>
      <c r="O23" s="112"/>
      <c r="P23" s="33"/>
      <c r="Q23" s="8"/>
      <c r="R23" s="8"/>
      <c r="S23" s="8"/>
      <c r="T23" s="113"/>
      <c r="U23" s="114"/>
      <c r="V23" s="114"/>
      <c r="W23" s="115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1" t="str">
        <f t="shared" si="7"/>
        <v/>
      </c>
      <c r="AL23" s="112"/>
      <c r="AM23" s="33"/>
      <c r="AN23" s="90"/>
      <c r="AO23" s="90"/>
      <c r="AP23" s="90"/>
      <c r="AQ23" s="113"/>
      <c r="AR23" s="114"/>
      <c r="AS23" s="114"/>
      <c r="AT23" s="115"/>
    </row>
    <row r="24" spans="2:46" ht="15" customHeight="1" x14ac:dyDescent="0.25">
      <c r="B24" s="124" t="s">
        <v>20</v>
      </c>
      <c r="C24" s="125"/>
      <c r="D24" s="52"/>
      <c r="E24" s="62">
        <f>SUM(E13:E23)</f>
        <v>41.5</v>
      </c>
      <c r="F24" s="62">
        <f>SUM(F13:F23)</f>
        <v>3</v>
      </c>
      <c r="G24" s="62">
        <f>SUM(G13:G23)</f>
        <v>1045</v>
      </c>
      <c r="H24" s="84"/>
      <c r="I24" s="62">
        <f t="shared" si="0"/>
        <v>50.5</v>
      </c>
      <c r="J24" s="85">
        <f>J23</f>
        <v>1045</v>
      </c>
      <c r="K24" s="85">
        <f t="shared" si="8"/>
        <v>-725</v>
      </c>
      <c r="L24" s="86">
        <f>SUM(L13:L23)</f>
        <v>2033.5</v>
      </c>
      <c r="M24" s="84">
        <f>SUM(M13:M23)</f>
        <v>1045</v>
      </c>
      <c r="N24" s="122">
        <f>SUM(M24/L24)</f>
        <v>0.51389230390951557</v>
      </c>
      <c r="O24" s="123"/>
      <c r="P24" s="87"/>
      <c r="Q24" s="86">
        <f>SUM(Q13:Q23)</f>
        <v>6</v>
      </c>
      <c r="R24" s="86"/>
      <c r="S24" s="86">
        <f>SUM(S13:S23)</f>
        <v>145</v>
      </c>
      <c r="T24" s="159"/>
      <c r="U24" s="160"/>
      <c r="V24" s="160"/>
      <c r="W24" s="161"/>
      <c r="Y24" s="124" t="s">
        <v>20</v>
      </c>
      <c r="Z24" s="125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2" t="e">
        <f>SUM(AJ24/AI24)</f>
        <v>#DIV/0!</v>
      </c>
      <c r="AL24" s="123"/>
      <c r="AM24" s="87"/>
      <c r="AN24" s="86">
        <f>SUM(AN13:AN23)</f>
        <v>0</v>
      </c>
      <c r="AO24" s="86"/>
      <c r="AP24" s="86">
        <f>SUM(AP13:AP23)</f>
        <v>0</v>
      </c>
      <c r="AQ24" s="159"/>
      <c r="AR24" s="160"/>
      <c r="AS24" s="160"/>
      <c r="AT24" s="161"/>
    </row>
    <row r="25" spans="2:46" s="12" customFormat="1" ht="15.75" thickBot="1" x14ac:dyDescent="0.3">
      <c r="B25" s="162" t="s">
        <v>70</v>
      </c>
      <c r="C25" s="163"/>
      <c r="D25" s="163"/>
      <c r="E25" s="163"/>
      <c r="F25" s="163"/>
      <c r="G25" s="163"/>
      <c r="H25" s="163"/>
      <c r="I25" s="163"/>
      <c r="J25" s="163"/>
      <c r="K25" s="163"/>
      <c r="L25" s="163"/>
      <c r="M25" s="163"/>
      <c r="N25" s="163"/>
      <c r="O25" s="163"/>
      <c r="P25" s="163"/>
      <c r="Q25" s="163"/>
      <c r="R25" s="163"/>
      <c r="S25" s="163"/>
      <c r="T25" s="163"/>
      <c r="U25" s="163"/>
      <c r="V25" s="163"/>
      <c r="W25" s="164"/>
      <c r="X25" s="100"/>
      <c r="Y25" s="241" t="s">
        <v>37</v>
      </c>
      <c r="Z25" s="242"/>
      <c r="AA25" s="242"/>
      <c r="AB25" s="242"/>
      <c r="AC25" s="242"/>
      <c r="AD25" s="243"/>
      <c r="AE25" s="243"/>
      <c r="AF25" s="243"/>
      <c r="AG25" s="243"/>
      <c r="AH25" s="243"/>
      <c r="AI25" s="242"/>
      <c r="AJ25" s="242"/>
      <c r="AK25" s="242"/>
      <c r="AL25" s="242"/>
      <c r="AM25" s="242"/>
      <c r="AN25" s="242"/>
      <c r="AO25" s="242"/>
      <c r="AP25" s="242"/>
      <c r="AQ25" s="243"/>
      <c r="AR25" s="243"/>
      <c r="AS25" s="243"/>
      <c r="AT25" s="244"/>
    </row>
    <row r="26" spans="2:46" ht="15" customHeight="1" x14ac:dyDescent="0.25">
      <c r="B26" s="165" t="s">
        <v>38</v>
      </c>
      <c r="C26" s="166"/>
      <c r="D26" s="166"/>
      <c r="E26" s="166"/>
      <c r="F26" s="167"/>
      <c r="G26" s="46"/>
      <c r="H26" s="47" t="str">
        <f>IF(G26="","",(IF(#REF!=0,"",(#REF!*G26*#REF!))))</f>
        <v/>
      </c>
      <c r="I26" s="48"/>
      <c r="J26" s="47"/>
      <c r="K26" s="47">
        <f>E$4</f>
        <v>320</v>
      </c>
      <c r="L26" s="170" t="s">
        <v>55</v>
      </c>
      <c r="M26" s="171"/>
      <c r="N26" s="170"/>
      <c r="O26" s="172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5" t="s">
        <v>38</v>
      </c>
      <c r="Z26" s="166"/>
      <c r="AA26" s="166"/>
      <c r="AB26" s="166"/>
      <c r="AC26" s="167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0" t="s">
        <v>55</v>
      </c>
      <c r="AJ26" s="171"/>
      <c r="AK26" s="170"/>
      <c r="AL26" s="172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 x14ac:dyDescent="0.25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320</v>
      </c>
      <c r="L27" s="7">
        <f t="shared" ref="L27:L37" si="24">IF(G27="",0,T$26*(I27-F27-Q27))</f>
        <v>0</v>
      </c>
      <c r="M27" s="4">
        <f>G27</f>
        <v>0</v>
      </c>
      <c r="N27" s="111" t="str">
        <f>IF(L27=0,"",(M27/L27))</f>
        <v/>
      </c>
      <c r="O27" s="112"/>
      <c r="P27" s="33"/>
      <c r="Q27" s="8"/>
      <c r="R27" s="8"/>
      <c r="S27" s="8"/>
      <c r="T27" s="234"/>
      <c r="U27" s="235"/>
      <c r="V27" s="235"/>
      <c r="W27" s="236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1" t="str">
        <f>IF(AI27=0,"",(AJ27/AI27))</f>
        <v/>
      </c>
      <c r="AL27" s="112"/>
      <c r="AM27" s="33"/>
      <c r="AN27" s="90"/>
      <c r="AO27" s="90"/>
      <c r="AP27" s="90"/>
      <c r="AQ27" s="234"/>
      <c r="AR27" s="235"/>
      <c r="AS27" s="235"/>
      <c r="AT27" s="236"/>
    </row>
    <row r="28" spans="2:46" ht="15" customHeight="1" x14ac:dyDescent="0.25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320</v>
      </c>
      <c r="L28" s="7">
        <f t="shared" si="24"/>
        <v>0</v>
      </c>
      <c r="M28" s="4">
        <f t="shared" ref="M28:M37" si="27">G28</f>
        <v>0</v>
      </c>
      <c r="N28" s="111" t="str">
        <f t="shared" ref="N28:N37" si="28">IF(L28=0,"",(M28/L28))</f>
        <v/>
      </c>
      <c r="O28" s="112"/>
      <c r="P28" s="33"/>
      <c r="Q28" s="8"/>
      <c r="R28" s="8"/>
      <c r="S28" s="8"/>
      <c r="T28" s="105"/>
      <c r="U28" s="106"/>
      <c r="V28" s="106"/>
      <c r="W28" s="107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1" t="str">
        <f t="shared" ref="AK28:AK37" si="30">IF(AI28=0,"",(AJ28/AI28))</f>
        <v/>
      </c>
      <c r="AL28" s="112"/>
      <c r="AM28" s="33"/>
      <c r="AN28" s="90"/>
      <c r="AO28" s="90"/>
      <c r="AP28" s="90"/>
      <c r="AQ28" s="105"/>
      <c r="AR28" s="106"/>
      <c r="AS28" s="106"/>
      <c r="AT28" s="107"/>
    </row>
    <row r="29" spans="2:46" ht="15" customHeight="1" x14ac:dyDescent="0.25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320</v>
      </c>
      <c r="L29" s="7">
        <f t="shared" ref="L29:L31" si="33">IF(G29="",0,T$26*(I29-F29-Q29))</f>
        <v>0</v>
      </c>
      <c r="M29" s="4">
        <f t="shared" ref="M29:M31" si="34">G29</f>
        <v>0</v>
      </c>
      <c r="N29" s="111" t="str">
        <f t="shared" ref="N29:N31" si="35">IF(L29=0,"",(M29/L29))</f>
        <v/>
      </c>
      <c r="O29" s="112"/>
      <c r="P29" s="33"/>
      <c r="Q29" s="58"/>
      <c r="R29" s="58"/>
      <c r="S29" s="58"/>
      <c r="T29" s="105"/>
      <c r="U29" s="106"/>
      <c r="V29" s="106"/>
      <c r="W29" s="107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1" t="str">
        <f t="shared" si="30"/>
        <v/>
      </c>
      <c r="AL29" s="112"/>
      <c r="AM29" s="33"/>
      <c r="AN29" s="90"/>
      <c r="AO29" s="90"/>
      <c r="AP29" s="90"/>
      <c r="AQ29" s="105"/>
      <c r="AR29" s="106"/>
      <c r="AS29" s="106"/>
      <c r="AT29" s="107"/>
    </row>
    <row r="30" spans="2:46" ht="15" customHeight="1" x14ac:dyDescent="0.25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320</v>
      </c>
      <c r="L30" s="7">
        <f t="shared" si="33"/>
        <v>0</v>
      </c>
      <c r="M30" s="4">
        <f t="shared" si="34"/>
        <v>0</v>
      </c>
      <c r="N30" s="111" t="str">
        <f t="shared" si="35"/>
        <v/>
      </c>
      <c r="O30" s="112"/>
      <c r="P30" s="33"/>
      <c r="Q30" s="58"/>
      <c r="R30" s="58"/>
      <c r="S30" s="58"/>
      <c r="T30" s="105"/>
      <c r="U30" s="106"/>
      <c r="V30" s="106"/>
      <c r="W30" s="107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1" t="str">
        <f t="shared" si="30"/>
        <v/>
      </c>
      <c r="AL30" s="112"/>
      <c r="AM30" s="33"/>
      <c r="AN30" s="90"/>
      <c r="AO30" s="90"/>
      <c r="AP30" s="90"/>
      <c r="AQ30" s="105"/>
      <c r="AR30" s="106"/>
      <c r="AS30" s="106"/>
      <c r="AT30" s="107"/>
    </row>
    <row r="31" spans="2:46" ht="15" customHeight="1" x14ac:dyDescent="0.25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320</v>
      </c>
      <c r="L31" s="7">
        <f t="shared" si="33"/>
        <v>0</v>
      </c>
      <c r="M31" s="4">
        <f t="shared" si="34"/>
        <v>0</v>
      </c>
      <c r="N31" s="111" t="str">
        <f t="shared" si="35"/>
        <v/>
      </c>
      <c r="O31" s="112"/>
      <c r="P31" s="33"/>
      <c r="Q31" s="58"/>
      <c r="R31" s="58"/>
      <c r="S31" s="58"/>
      <c r="T31" s="105"/>
      <c r="U31" s="106"/>
      <c r="V31" s="106"/>
      <c r="W31" s="107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1" t="str">
        <f t="shared" si="30"/>
        <v/>
      </c>
      <c r="AL31" s="112"/>
      <c r="AM31" s="33"/>
      <c r="AN31" s="90"/>
      <c r="AO31" s="90"/>
      <c r="AP31" s="90"/>
      <c r="AQ31" s="105"/>
      <c r="AR31" s="106"/>
      <c r="AS31" s="106"/>
      <c r="AT31" s="107"/>
    </row>
    <row r="32" spans="2:46" ht="15" customHeight="1" x14ac:dyDescent="0.25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320</v>
      </c>
      <c r="L32" s="7">
        <f t="shared" ref="L32" si="40">IF(G32="",0,T$26*(I32-F32-Q32))</f>
        <v>0</v>
      </c>
      <c r="M32" s="4">
        <f t="shared" ref="M32" si="41">G32</f>
        <v>0</v>
      </c>
      <c r="N32" s="111" t="str">
        <f t="shared" ref="N32" si="42">IF(L32=0,"",(M32/L32))</f>
        <v/>
      </c>
      <c r="O32" s="112"/>
      <c r="P32" s="33"/>
      <c r="Q32" s="58"/>
      <c r="R32" s="58"/>
      <c r="S32" s="58"/>
      <c r="T32" s="105"/>
      <c r="U32" s="106"/>
      <c r="V32" s="106"/>
      <c r="W32" s="107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1" t="str">
        <f t="shared" si="30"/>
        <v/>
      </c>
      <c r="AL32" s="112"/>
      <c r="AM32" s="33"/>
      <c r="AN32" s="90"/>
      <c r="AO32" s="90"/>
      <c r="AP32" s="90"/>
      <c r="AQ32" s="105"/>
      <c r="AR32" s="106"/>
      <c r="AS32" s="106"/>
      <c r="AT32" s="107"/>
    </row>
    <row r="33" spans="2:46" ht="15" customHeight="1" x14ac:dyDescent="0.25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320</v>
      </c>
      <c r="L33" s="7">
        <f t="shared" si="24"/>
        <v>0</v>
      </c>
      <c r="M33" s="4">
        <f t="shared" si="27"/>
        <v>0</v>
      </c>
      <c r="N33" s="111" t="str">
        <f t="shared" si="28"/>
        <v/>
      </c>
      <c r="O33" s="112"/>
      <c r="P33" s="33"/>
      <c r="Q33" s="8"/>
      <c r="R33" s="8"/>
      <c r="S33" s="8"/>
      <c r="T33" s="105"/>
      <c r="U33" s="106"/>
      <c r="V33" s="106"/>
      <c r="W33" s="107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1" t="str">
        <f t="shared" si="30"/>
        <v/>
      </c>
      <c r="AL33" s="112"/>
      <c r="AM33" s="33"/>
      <c r="AN33" s="90"/>
      <c r="AO33" s="90"/>
      <c r="AP33" s="90"/>
      <c r="AQ33" s="105"/>
      <c r="AR33" s="106"/>
      <c r="AS33" s="106"/>
      <c r="AT33" s="107"/>
    </row>
    <row r="34" spans="2:46" ht="15" customHeight="1" x14ac:dyDescent="0.25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320</v>
      </c>
      <c r="L34" s="7">
        <f t="shared" si="24"/>
        <v>0</v>
      </c>
      <c r="M34" s="4">
        <f t="shared" si="27"/>
        <v>0</v>
      </c>
      <c r="N34" s="111" t="str">
        <f t="shared" si="28"/>
        <v/>
      </c>
      <c r="O34" s="112"/>
      <c r="P34" s="33"/>
      <c r="Q34" s="8"/>
      <c r="R34" s="8"/>
      <c r="S34" s="8"/>
      <c r="T34" s="105"/>
      <c r="U34" s="106"/>
      <c r="V34" s="106"/>
      <c r="W34" s="107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1" t="str">
        <f t="shared" si="30"/>
        <v/>
      </c>
      <c r="AL34" s="112"/>
      <c r="AM34" s="33"/>
      <c r="AN34" s="90"/>
      <c r="AO34" s="90"/>
      <c r="AP34" s="90"/>
      <c r="AQ34" s="105"/>
      <c r="AR34" s="106"/>
      <c r="AS34" s="106"/>
      <c r="AT34" s="107"/>
    </row>
    <row r="35" spans="2:46" ht="15" customHeight="1" x14ac:dyDescent="0.25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320</v>
      </c>
      <c r="L35" s="7">
        <f t="shared" si="24"/>
        <v>0</v>
      </c>
      <c r="M35" s="4">
        <f t="shared" si="27"/>
        <v>0</v>
      </c>
      <c r="N35" s="111" t="str">
        <f t="shared" si="28"/>
        <v/>
      </c>
      <c r="O35" s="112"/>
      <c r="P35" s="33"/>
      <c r="Q35" s="8"/>
      <c r="R35" s="8"/>
      <c r="S35" s="8"/>
      <c r="T35" s="105"/>
      <c r="U35" s="106"/>
      <c r="V35" s="106"/>
      <c r="W35" s="107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1" t="str">
        <f t="shared" si="30"/>
        <v/>
      </c>
      <c r="AL35" s="112"/>
      <c r="AM35" s="33"/>
      <c r="AN35" s="90"/>
      <c r="AO35" s="90"/>
      <c r="AP35" s="90"/>
      <c r="AQ35" s="105"/>
      <c r="AR35" s="106"/>
      <c r="AS35" s="106"/>
      <c r="AT35" s="107"/>
    </row>
    <row r="36" spans="2:46" ht="15" customHeight="1" x14ac:dyDescent="0.25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320</v>
      </c>
      <c r="L36" s="7">
        <f t="shared" si="24"/>
        <v>0</v>
      </c>
      <c r="M36" s="4">
        <f t="shared" si="27"/>
        <v>0</v>
      </c>
      <c r="N36" s="111" t="str">
        <f t="shared" si="28"/>
        <v/>
      </c>
      <c r="O36" s="112"/>
      <c r="P36" s="33"/>
      <c r="Q36" s="30"/>
      <c r="R36" s="30"/>
      <c r="S36" s="30"/>
      <c r="T36" s="105"/>
      <c r="U36" s="106"/>
      <c r="V36" s="106"/>
      <c r="W36" s="107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1" t="str">
        <f t="shared" si="30"/>
        <v/>
      </c>
      <c r="AL36" s="112"/>
      <c r="AM36" s="33"/>
      <c r="AN36" s="30"/>
      <c r="AO36" s="30"/>
      <c r="AP36" s="30"/>
      <c r="AQ36" s="105"/>
      <c r="AR36" s="106"/>
      <c r="AS36" s="106"/>
      <c r="AT36" s="107"/>
    </row>
    <row r="37" spans="2:46" ht="15" customHeight="1" x14ac:dyDescent="0.25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320</v>
      </c>
      <c r="L37" s="7">
        <f t="shared" si="24"/>
        <v>0</v>
      </c>
      <c r="M37" s="4">
        <f t="shared" si="27"/>
        <v>0</v>
      </c>
      <c r="N37" s="111" t="str">
        <f t="shared" si="28"/>
        <v/>
      </c>
      <c r="O37" s="112"/>
      <c r="P37" s="33"/>
      <c r="Q37" s="30"/>
      <c r="R37" s="30"/>
      <c r="S37" s="30"/>
      <c r="T37" s="105"/>
      <c r="U37" s="106"/>
      <c r="V37" s="106"/>
      <c r="W37" s="107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1" t="str">
        <f t="shared" si="30"/>
        <v/>
      </c>
      <c r="AL37" s="112"/>
      <c r="AM37" s="33"/>
      <c r="AN37" s="30"/>
      <c r="AO37" s="30"/>
      <c r="AP37" s="30"/>
      <c r="AQ37" s="105"/>
      <c r="AR37" s="106"/>
      <c r="AS37" s="106"/>
      <c r="AT37" s="107"/>
    </row>
    <row r="38" spans="2:46" ht="15" customHeight="1" x14ac:dyDescent="0.25">
      <c r="B38" s="124" t="s">
        <v>20</v>
      </c>
      <c r="C38" s="125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320</v>
      </c>
      <c r="L38" s="86">
        <f>SUM(L27:L37)</f>
        <v>0</v>
      </c>
      <c r="M38" s="84">
        <f>SUM(M27:M37)</f>
        <v>0</v>
      </c>
      <c r="N38" s="122" t="e">
        <f>SUM(M38/L38)</f>
        <v>#DIV/0!</v>
      </c>
      <c r="O38" s="123"/>
      <c r="P38" s="87"/>
      <c r="Q38" s="63">
        <f>SUM(Q27:Q37)</f>
        <v>0</v>
      </c>
      <c r="R38" s="63"/>
      <c r="S38" s="63">
        <f>SUM(S27:S37)</f>
        <v>0</v>
      </c>
      <c r="T38" s="119"/>
      <c r="U38" s="120"/>
      <c r="V38" s="120"/>
      <c r="W38" s="121"/>
      <c r="Y38" s="124" t="s">
        <v>20</v>
      </c>
      <c r="Z38" s="125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2" t="e">
        <f>SUM(AJ38/AI38)</f>
        <v>#DIV/0!</v>
      </c>
      <c r="AL38" s="123"/>
      <c r="AM38" s="87"/>
      <c r="AN38" s="63">
        <f>SUM(AN27:AN37)</f>
        <v>0</v>
      </c>
      <c r="AO38" s="63"/>
      <c r="AP38" s="63">
        <f>SUM(AP27:AP37)</f>
        <v>0</v>
      </c>
      <c r="AQ38" s="119"/>
      <c r="AR38" s="120"/>
      <c r="AS38" s="120"/>
      <c r="AT38" s="121"/>
    </row>
    <row r="39" spans="2:46" s="12" customFormat="1" ht="15.75" thickBot="1" x14ac:dyDescent="0.3">
      <c r="B39" s="129" t="s">
        <v>39</v>
      </c>
      <c r="C39" s="130"/>
      <c r="D39" s="130"/>
      <c r="E39" s="130"/>
      <c r="F39" s="130"/>
      <c r="G39" s="131"/>
      <c r="H39" s="131"/>
      <c r="I39" s="131"/>
      <c r="J39" s="131"/>
      <c r="K39" s="131"/>
      <c r="L39" s="130"/>
      <c r="M39" s="130"/>
      <c r="N39" s="130"/>
      <c r="O39" s="130"/>
      <c r="P39" s="130"/>
      <c r="Q39" s="130"/>
      <c r="R39" s="130"/>
      <c r="S39" s="130"/>
      <c r="T39" s="131"/>
      <c r="U39" s="131"/>
      <c r="V39" s="131"/>
      <c r="W39" s="132"/>
      <c r="X39" s="100"/>
      <c r="Y39" s="129" t="s">
        <v>39</v>
      </c>
      <c r="Z39" s="130"/>
      <c r="AA39" s="130"/>
      <c r="AB39" s="130"/>
      <c r="AC39" s="130"/>
      <c r="AD39" s="131"/>
      <c r="AE39" s="131"/>
      <c r="AF39" s="131"/>
      <c r="AG39" s="131"/>
      <c r="AH39" s="131"/>
      <c r="AI39" s="130"/>
      <c r="AJ39" s="130"/>
      <c r="AK39" s="130"/>
      <c r="AL39" s="130"/>
      <c r="AM39" s="130"/>
      <c r="AN39" s="130"/>
      <c r="AO39" s="130"/>
      <c r="AP39" s="130"/>
      <c r="AQ39" s="131"/>
      <c r="AR39" s="131"/>
      <c r="AS39" s="131"/>
      <c r="AT39" s="132"/>
    </row>
    <row r="40" spans="2:46" ht="15" customHeight="1" x14ac:dyDescent="0.25">
      <c r="B40" s="165" t="s">
        <v>40</v>
      </c>
      <c r="C40" s="166"/>
      <c r="D40" s="166"/>
      <c r="E40" s="166"/>
      <c r="F40" s="167"/>
      <c r="G40" s="49"/>
      <c r="H40" s="47" t="str">
        <f>IF(G40="","",(IF(#REF!=0,"",(#REF!*G40*#REF!))))</f>
        <v/>
      </c>
      <c r="I40" s="48"/>
      <c r="J40" s="47"/>
      <c r="K40" s="47">
        <f>E$4</f>
        <v>320</v>
      </c>
      <c r="L40" s="170" t="s">
        <v>55</v>
      </c>
      <c r="M40" s="171"/>
      <c r="N40" s="170"/>
      <c r="O40" s="172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5" t="s">
        <v>40</v>
      </c>
      <c r="Z40" s="166"/>
      <c r="AA40" s="166"/>
      <c r="AB40" s="166"/>
      <c r="AC40" s="167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0" t="s">
        <v>55</v>
      </c>
      <c r="AJ40" s="171"/>
      <c r="AK40" s="170"/>
      <c r="AL40" s="172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 x14ac:dyDescent="0.25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320</v>
      </c>
      <c r="L41" s="7">
        <f t="shared" ref="L41:L51" si="52">IF(G41="",0,T$26*(I41-F41-Q41))</f>
        <v>0</v>
      </c>
      <c r="M41" s="4">
        <f>G41</f>
        <v>0</v>
      </c>
      <c r="N41" s="111" t="str">
        <f>IF(L41=0,"",(M41/L41))</f>
        <v/>
      </c>
      <c r="O41" s="112"/>
      <c r="P41" s="33"/>
      <c r="Q41" s="30"/>
      <c r="R41" s="30"/>
      <c r="S41" s="30"/>
      <c r="T41" s="113"/>
      <c r="U41" s="114"/>
      <c r="V41" s="114"/>
      <c r="W41" s="115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1" t="str">
        <f>IF(AI41=0,"",(AJ41/AI41))</f>
        <v/>
      </c>
      <c r="AL41" s="112"/>
      <c r="AM41" s="33"/>
      <c r="AN41" s="30"/>
      <c r="AO41" s="30"/>
      <c r="AP41" s="30"/>
      <c r="AQ41" s="113"/>
      <c r="AR41" s="114"/>
      <c r="AS41" s="114"/>
      <c r="AT41" s="115"/>
    </row>
    <row r="42" spans="2:46" ht="15" customHeight="1" x14ac:dyDescent="0.25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320</v>
      </c>
      <c r="L42" s="7">
        <f t="shared" si="52"/>
        <v>0</v>
      </c>
      <c r="M42" s="4">
        <f t="shared" ref="M42:M51" si="55">G42</f>
        <v>0</v>
      </c>
      <c r="N42" s="111" t="str">
        <f t="shared" ref="N42:N51" si="56">IF(L42=0,"",(M42/L42))</f>
        <v/>
      </c>
      <c r="O42" s="112"/>
      <c r="P42" s="33"/>
      <c r="Q42" s="30"/>
      <c r="R42" s="30"/>
      <c r="S42" s="30"/>
      <c r="T42" s="113"/>
      <c r="U42" s="114"/>
      <c r="V42" s="114"/>
      <c r="W42" s="115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1" t="str">
        <f t="shared" ref="AK42:AK51" si="58">IF(AI42=0,"",(AJ42/AI42))</f>
        <v/>
      </c>
      <c r="AL42" s="112"/>
      <c r="AM42" s="33"/>
      <c r="AN42" s="30"/>
      <c r="AO42" s="30"/>
      <c r="AP42" s="30"/>
      <c r="AQ42" s="113"/>
      <c r="AR42" s="114"/>
      <c r="AS42" s="114"/>
      <c r="AT42" s="115"/>
    </row>
    <row r="43" spans="2:46" ht="15" customHeight="1" x14ac:dyDescent="0.25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320</v>
      </c>
      <c r="L43" s="7">
        <f t="shared" ref="L43:L45" si="61">IF(G43="",0,T$26*(I43-F43-Q43))</f>
        <v>0</v>
      </c>
      <c r="M43" s="4">
        <f t="shared" ref="M43:M45" si="62">G43</f>
        <v>0</v>
      </c>
      <c r="N43" s="111" t="str">
        <f t="shared" ref="N43:N45" si="63">IF(L43=0,"",(M43/L43))</f>
        <v/>
      </c>
      <c r="O43" s="112"/>
      <c r="P43" s="33"/>
      <c r="Q43" s="30"/>
      <c r="R43" s="30"/>
      <c r="S43" s="30"/>
      <c r="T43" s="113"/>
      <c r="U43" s="114"/>
      <c r="V43" s="114"/>
      <c r="W43" s="115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1" t="str">
        <f t="shared" si="58"/>
        <v/>
      </c>
      <c r="AL43" s="112"/>
      <c r="AM43" s="33"/>
      <c r="AN43" s="30"/>
      <c r="AO43" s="30"/>
      <c r="AP43" s="30"/>
      <c r="AQ43" s="113"/>
      <c r="AR43" s="114"/>
      <c r="AS43" s="114"/>
      <c r="AT43" s="115"/>
    </row>
    <row r="44" spans="2:46" ht="15" customHeight="1" x14ac:dyDescent="0.25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320</v>
      </c>
      <c r="L44" s="7">
        <f t="shared" si="61"/>
        <v>0</v>
      </c>
      <c r="M44" s="4">
        <f t="shared" si="62"/>
        <v>0</v>
      </c>
      <c r="N44" s="111" t="str">
        <f t="shared" si="63"/>
        <v/>
      </c>
      <c r="O44" s="112"/>
      <c r="P44" s="33"/>
      <c r="Q44" s="30"/>
      <c r="R44" s="30"/>
      <c r="S44" s="30"/>
      <c r="T44" s="113"/>
      <c r="U44" s="114"/>
      <c r="V44" s="114"/>
      <c r="W44" s="115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1" t="str">
        <f t="shared" si="58"/>
        <v/>
      </c>
      <c r="AL44" s="112"/>
      <c r="AM44" s="33"/>
      <c r="AN44" s="30"/>
      <c r="AO44" s="30"/>
      <c r="AP44" s="30"/>
      <c r="AQ44" s="113"/>
      <c r="AR44" s="114"/>
      <c r="AS44" s="114"/>
      <c r="AT44" s="115"/>
    </row>
    <row r="45" spans="2:46" ht="15" customHeight="1" x14ac:dyDescent="0.25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320</v>
      </c>
      <c r="L45" s="7">
        <f t="shared" si="61"/>
        <v>0</v>
      </c>
      <c r="M45" s="4">
        <f t="shared" si="62"/>
        <v>0</v>
      </c>
      <c r="N45" s="111" t="str">
        <f t="shared" si="63"/>
        <v/>
      </c>
      <c r="O45" s="112"/>
      <c r="P45" s="33"/>
      <c r="Q45" s="30"/>
      <c r="R45" s="30"/>
      <c r="S45" s="30"/>
      <c r="T45" s="113"/>
      <c r="U45" s="114"/>
      <c r="V45" s="114"/>
      <c r="W45" s="115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1" t="str">
        <f t="shared" si="58"/>
        <v/>
      </c>
      <c r="AL45" s="112"/>
      <c r="AM45" s="33"/>
      <c r="AN45" s="30"/>
      <c r="AO45" s="30"/>
      <c r="AP45" s="30"/>
      <c r="AQ45" s="113"/>
      <c r="AR45" s="114"/>
      <c r="AS45" s="114"/>
      <c r="AT45" s="115"/>
    </row>
    <row r="46" spans="2:46" ht="15" customHeight="1" x14ac:dyDescent="0.25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320</v>
      </c>
      <c r="L46" s="7">
        <f t="shared" si="52"/>
        <v>0</v>
      </c>
      <c r="M46" s="4">
        <f t="shared" si="55"/>
        <v>0</v>
      </c>
      <c r="N46" s="111" t="str">
        <f t="shared" si="56"/>
        <v/>
      </c>
      <c r="O46" s="112"/>
      <c r="P46" s="33"/>
      <c r="Q46" s="30"/>
      <c r="R46" s="30"/>
      <c r="S46" s="30"/>
      <c r="T46" s="113"/>
      <c r="U46" s="114"/>
      <c r="V46" s="114"/>
      <c r="W46" s="115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1" t="str">
        <f t="shared" si="58"/>
        <v/>
      </c>
      <c r="AL46" s="112"/>
      <c r="AM46" s="33"/>
      <c r="AN46" s="30"/>
      <c r="AO46" s="30"/>
      <c r="AP46" s="30"/>
      <c r="AQ46" s="113"/>
      <c r="AR46" s="114"/>
      <c r="AS46" s="114"/>
      <c r="AT46" s="115"/>
    </row>
    <row r="47" spans="2:46" ht="15" customHeight="1" x14ac:dyDescent="0.25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320</v>
      </c>
      <c r="L47" s="7">
        <f t="shared" si="52"/>
        <v>0</v>
      </c>
      <c r="M47" s="4">
        <f t="shared" si="55"/>
        <v>0</v>
      </c>
      <c r="N47" s="111" t="str">
        <f t="shared" si="56"/>
        <v/>
      </c>
      <c r="O47" s="112"/>
      <c r="P47" s="33"/>
      <c r="Q47" s="30"/>
      <c r="R47" s="30"/>
      <c r="S47" s="30"/>
      <c r="T47" s="113"/>
      <c r="U47" s="114"/>
      <c r="V47" s="114"/>
      <c r="W47" s="115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1" t="str">
        <f t="shared" si="58"/>
        <v/>
      </c>
      <c r="AL47" s="112"/>
      <c r="AM47" s="33"/>
      <c r="AN47" s="30"/>
      <c r="AO47" s="30"/>
      <c r="AP47" s="30"/>
      <c r="AQ47" s="113"/>
      <c r="AR47" s="114"/>
      <c r="AS47" s="114"/>
      <c r="AT47" s="115"/>
    </row>
    <row r="48" spans="2:46" ht="15" customHeight="1" x14ac:dyDescent="0.25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320</v>
      </c>
      <c r="L48" s="7">
        <f t="shared" ref="L48" si="70">IF(G48="",0,T$26*(I48-F48-Q48))</f>
        <v>0</v>
      </c>
      <c r="M48" s="4">
        <f t="shared" ref="M48" si="71">G48</f>
        <v>0</v>
      </c>
      <c r="N48" s="111" t="str">
        <f t="shared" ref="N48" si="72">IF(L48=0,"",(M48/L48))</f>
        <v/>
      </c>
      <c r="O48" s="112"/>
      <c r="P48" s="33"/>
      <c r="Q48" s="30"/>
      <c r="R48" s="30"/>
      <c r="S48" s="30"/>
      <c r="T48" s="113"/>
      <c r="U48" s="114"/>
      <c r="V48" s="114"/>
      <c r="W48" s="115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1" t="str">
        <f t="shared" si="58"/>
        <v/>
      </c>
      <c r="AL48" s="112"/>
      <c r="AM48" s="33"/>
      <c r="AN48" s="30"/>
      <c r="AO48" s="30"/>
      <c r="AP48" s="30"/>
      <c r="AQ48" s="113"/>
      <c r="AR48" s="114"/>
      <c r="AS48" s="114"/>
      <c r="AT48" s="115"/>
    </row>
    <row r="49" spans="2:46" ht="15" customHeight="1" x14ac:dyDescent="0.25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320</v>
      </c>
      <c r="L49" s="7">
        <f t="shared" si="52"/>
        <v>0</v>
      </c>
      <c r="M49" s="4">
        <f t="shared" si="55"/>
        <v>0</v>
      </c>
      <c r="N49" s="111" t="str">
        <f t="shared" si="56"/>
        <v/>
      </c>
      <c r="O49" s="112"/>
      <c r="P49" s="33"/>
      <c r="Q49" s="30"/>
      <c r="R49" s="30"/>
      <c r="S49" s="30"/>
      <c r="T49" s="113"/>
      <c r="U49" s="114"/>
      <c r="V49" s="114"/>
      <c r="W49" s="115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1" t="str">
        <f t="shared" si="58"/>
        <v/>
      </c>
      <c r="AL49" s="112"/>
      <c r="AM49" s="33"/>
      <c r="AN49" s="30"/>
      <c r="AO49" s="30"/>
      <c r="AP49" s="30"/>
      <c r="AQ49" s="113"/>
      <c r="AR49" s="114"/>
      <c r="AS49" s="114"/>
      <c r="AT49" s="115"/>
    </row>
    <row r="50" spans="2:46" ht="15" customHeight="1" x14ac:dyDescent="0.25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320</v>
      </c>
      <c r="L50" s="7">
        <f t="shared" si="52"/>
        <v>0</v>
      </c>
      <c r="M50" s="4">
        <f t="shared" si="55"/>
        <v>0</v>
      </c>
      <c r="N50" s="111" t="str">
        <f t="shared" si="56"/>
        <v/>
      </c>
      <c r="O50" s="112"/>
      <c r="P50" s="33"/>
      <c r="Q50" s="30"/>
      <c r="R50" s="30"/>
      <c r="S50" s="30"/>
      <c r="T50" s="113"/>
      <c r="U50" s="114"/>
      <c r="V50" s="114"/>
      <c r="W50" s="115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1" t="str">
        <f t="shared" si="58"/>
        <v/>
      </c>
      <c r="AL50" s="112"/>
      <c r="AM50" s="33"/>
      <c r="AN50" s="30"/>
      <c r="AO50" s="30"/>
      <c r="AP50" s="30"/>
      <c r="AQ50" s="113"/>
      <c r="AR50" s="114"/>
      <c r="AS50" s="114"/>
      <c r="AT50" s="115"/>
    </row>
    <row r="51" spans="2:46" ht="15" customHeight="1" x14ac:dyDescent="0.25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320</v>
      </c>
      <c r="L51" s="7">
        <f t="shared" si="52"/>
        <v>0</v>
      </c>
      <c r="M51" s="4">
        <f t="shared" si="55"/>
        <v>0</v>
      </c>
      <c r="N51" s="111" t="str">
        <f t="shared" si="56"/>
        <v/>
      </c>
      <c r="O51" s="112"/>
      <c r="P51" s="33"/>
      <c r="Q51" s="30"/>
      <c r="R51" s="30"/>
      <c r="S51" s="30"/>
      <c r="T51" s="113"/>
      <c r="U51" s="114"/>
      <c r="V51" s="114"/>
      <c r="W51" s="115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1" t="str">
        <f t="shared" si="58"/>
        <v/>
      </c>
      <c r="AL51" s="112"/>
      <c r="AM51" s="33"/>
      <c r="AN51" s="30"/>
      <c r="AO51" s="30"/>
      <c r="AP51" s="30"/>
      <c r="AQ51" s="113"/>
      <c r="AR51" s="114"/>
      <c r="AS51" s="114"/>
      <c r="AT51" s="115"/>
    </row>
    <row r="52" spans="2:46" ht="15" customHeight="1" x14ac:dyDescent="0.25">
      <c r="B52" s="124" t="s">
        <v>20</v>
      </c>
      <c r="C52" s="125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320</v>
      </c>
      <c r="L52" s="86">
        <f>SUM(L41:L51)</f>
        <v>0</v>
      </c>
      <c r="M52" s="84">
        <f>SUM(M41:M51)</f>
        <v>0</v>
      </c>
      <c r="N52" s="122" t="e">
        <f>SUM(M52/L52)</f>
        <v>#DIV/0!</v>
      </c>
      <c r="O52" s="123"/>
      <c r="P52" s="87"/>
      <c r="Q52" s="63">
        <f>SUM(Q41:Q51)</f>
        <v>0</v>
      </c>
      <c r="R52" s="63"/>
      <c r="S52" s="63">
        <f>SUM(S41:S51)</f>
        <v>0</v>
      </c>
      <c r="T52" s="119"/>
      <c r="U52" s="120"/>
      <c r="V52" s="120"/>
      <c r="W52" s="121"/>
      <c r="Y52" s="124" t="s">
        <v>20</v>
      </c>
      <c r="Z52" s="125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2" t="e">
        <f>SUM(AJ52/AI52)</f>
        <v>#DIV/0!</v>
      </c>
      <c r="AL52" s="123"/>
      <c r="AM52" s="87"/>
      <c r="AN52" s="63">
        <f>SUM(AN41:AN51)</f>
        <v>0</v>
      </c>
      <c r="AO52" s="63"/>
      <c r="AP52" s="63">
        <f>SUM(AP41:AP51)</f>
        <v>0</v>
      </c>
      <c r="AQ52" s="119"/>
      <c r="AR52" s="120"/>
      <c r="AS52" s="120"/>
      <c r="AT52" s="121"/>
    </row>
    <row r="53" spans="2:46" s="64" customFormat="1" ht="15" customHeight="1" thickBot="1" x14ac:dyDescent="0.3">
      <c r="B53" s="238" t="s">
        <v>42</v>
      </c>
      <c r="C53" s="239"/>
      <c r="D53" s="239"/>
      <c r="E53" s="239"/>
      <c r="F53" s="239"/>
      <c r="G53" s="239"/>
      <c r="H53" s="239"/>
      <c r="I53" s="239"/>
      <c r="J53" s="239"/>
      <c r="K53" s="239"/>
      <c r="L53" s="239"/>
      <c r="M53" s="239"/>
      <c r="N53" s="239"/>
      <c r="O53" s="239"/>
      <c r="P53" s="239"/>
      <c r="Q53" s="239"/>
      <c r="R53" s="239"/>
      <c r="S53" s="239"/>
      <c r="T53" s="239"/>
      <c r="U53" s="239"/>
      <c r="V53" s="239"/>
      <c r="W53" s="240"/>
      <c r="X53" s="100"/>
      <c r="Y53" s="238" t="s">
        <v>42</v>
      </c>
      <c r="Z53" s="239"/>
      <c r="AA53" s="239"/>
      <c r="AB53" s="239"/>
      <c r="AC53" s="239"/>
      <c r="AD53" s="239"/>
      <c r="AE53" s="239"/>
      <c r="AF53" s="239"/>
      <c r="AG53" s="239"/>
      <c r="AH53" s="239"/>
      <c r="AI53" s="239"/>
      <c r="AJ53" s="239"/>
      <c r="AK53" s="239"/>
      <c r="AL53" s="239"/>
      <c r="AM53" s="239"/>
      <c r="AN53" s="239"/>
      <c r="AO53" s="239"/>
      <c r="AP53" s="239"/>
      <c r="AQ53" s="239"/>
      <c r="AR53" s="239"/>
      <c r="AS53" s="239"/>
      <c r="AT53" s="240"/>
    </row>
    <row r="54" spans="2:46" s="12" customFormat="1" ht="15.75" customHeight="1" x14ac:dyDescent="0.25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1" t="s">
        <v>33</v>
      </c>
      <c r="N54" s="141"/>
      <c r="O54" s="141"/>
      <c r="P54" s="141"/>
      <c r="Q54" s="141"/>
      <c r="R54" s="141"/>
      <c r="S54" s="141"/>
      <c r="T54" s="141"/>
      <c r="U54" s="141"/>
      <c r="V54" s="141"/>
      <c r="W54" s="142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1" t="s">
        <v>33</v>
      </c>
      <c r="AK54" s="141"/>
      <c r="AL54" s="141"/>
      <c r="AM54" s="141"/>
      <c r="AN54" s="141"/>
      <c r="AO54" s="141"/>
      <c r="AP54" s="141"/>
      <c r="AQ54" s="141"/>
      <c r="AR54" s="141"/>
      <c r="AS54" s="141"/>
      <c r="AT54" s="142"/>
    </row>
    <row r="55" spans="2:46" s="12" customFormat="1" ht="32.25" customHeight="1" x14ac:dyDescent="0.25">
      <c r="B55" s="230" t="s">
        <v>52</v>
      </c>
      <c r="C55" s="231"/>
      <c r="D55" s="231"/>
      <c r="E55" s="231"/>
      <c r="F55" s="231"/>
      <c r="G55" s="231"/>
      <c r="H55" s="2"/>
      <c r="I55" s="44" t="s">
        <v>26</v>
      </c>
      <c r="J55" s="138" t="s">
        <v>31</v>
      </c>
      <c r="K55" s="139"/>
      <c r="L55" s="42" t="s">
        <v>32</v>
      </c>
      <c r="M55" s="128" t="s">
        <v>34</v>
      </c>
      <c r="N55" s="128"/>
      <c r="O55" s="128" t="s">
        <v>36</v>
      </c>
      <c r="P55" s="128"/>
      <c r="Q55" s="128"/>
      <c r="R55" s="128" t="s">
        <v>35</v>
      </c>
      <c r="S55" s="128"/>
      <c r="T55" s="144" t="s">
        <v>13</v>
      </c>
      <c r="U55" s="144"/>
      <c r="V55" s="144" t="s">
        <v>12</v>
      </c>
      <c r="W55" s="145"/>
      <c r="X55" s="100"/>
      <c r="Y55" s="230" t="s">
        <v>52</v>
      </c>
      <c r="Z55" s="231"/>
      <c r="AA55" s="231"/>
      <c r="AB55" s="231"/>
      <c r="AC55" s="231"/>
      <c r="AD55" s="231"/>
      <c r="AE55" s="2"/>
      <c r="AF55" s="44" t="s">
        <v>26</v>
      </c>
      <c r="AG55" s="138" t="s">
        <v>31</v>
      </c>
      <c r="AH55" s="139"/>
      <c r="AI55" s="98" t="s">
        <v>32</v>
      </c>
      <c r="AJ55" s="128" t="s">
        <v>34</v>
      </c>
      <c r="AK55" s="128"/>
      <c r="AL55" s="128" t="s">
        <v>36</v>
      </c>
      <c r="AM55" s="128"/>
      <c r="AN55" s="128"/>
      <c r="AO55" s="128" t="s">
        <v>35</v>
      </c>
      <c r="AP55" s="128"/>
      <c r="AQ55" s="144" t="s">
        <v>13</v>
      </c>
      <c r="AR55" s="144"/>
      <c r="AS55" s="144" t="s">
        <v>12</v>
      </c>
      <c r="AT55" s="145"/>
    </row>
    <row r="56" spans="2:46" ht="18" customHeight="1" x14ac:dyDescent="0.25">
      <c r="B56" s="134" t="s">
        <v>51</v>
      </c>
      <c r="C56" s="135"/>
      <c r="D56" s="135"/>
      <c r="E56" s="135"/>
      <c r="F56" s="126" t="s">
        <v>53</v>
      </c>
      <c r="G56" s="127"/>
      <c r="H56" s="2"/>
      <c r="I56" s="43">
        <v>1</v>
      </c>
      <c r="J56" s="232" t="s">
        <v>43</v>
      </c>
      <c r="K56" s="140"/>
      <c r="L56" s="44">
        <f>SUMIF($R$13:$R$23,1,$Q$13:$Q$50)+SUMIF($R$27:$R$37,1,$Q$27:$Q$37)+SUMIF($R$41:$R$51,1,$Q$41:$Q$51)</f>
        <v>0</v>
      </c>
      <c r="M56" s="143">
        <v>41904</v>
      </c>
      <c r="N56" s="143"/>
      <c r="O56" s="237">
        <v>0.54166666666666663</v>
      </c>
      <c r="P56" s="117"/>
      <c r="Q56" s="117"/>
      <c r="R56" s="116" t="s">
        <v>66</v>
      </c>
      <c r="S56" s="117"/>
      <c r="T56" s="116" t="s">
        <v>67</v>
      </c>
      <c r="U56" s="117"/>
      <c r="V56" s="117"/>
      <c r="W56" s="118"/>
      <c r="Y56" s="134" t="s">
        <v>51</v>
      </c>
      <c r="Z56" s="135"/>
      <c r="AA56" s="135"/>
      <c r="AB56" s="135"/>
      <c r="AC56" s="126" t="s">
        <v>53</v>
      </c>
      <c r="AD56" s="127"/>
      <c r="AE56" s="2"/>
      <c r="AF56" s="43">
        <v>1</v>
      </c>
      <c r="AG56" s="232" t="s">
        <v>43</v>
      </c>
      <c r="AH56" s="140"/>
      <c r="AI56" s="44">
        <f>SUMIF($R$13:$R$23,1,$Q$13:$Q$50)+SUMIF($R$27:$R$37,1,$Q$27:$Q$37)+SUMIF($R$41:$R$51,1,$Q$41:$Q$51)</f>
        <v>0</v>
      </c>
      <c r="AJ56" s="143"/>
      <c r="AK56" s="143"/>
      <c r="AL56" s="237"/>
      <c r="AM56" s="117"/>
      <c r="AN56" s="117"/>
      <c r="AO56" s="117"/>
      <c r="AP56" s="117"/>
      <c r="AQ56" s="117"/>
      <c r="AR56" s="117"/>
      <c r="AS56" s="117"/>
      <c r="AT56" s="118"/>
    </row>
    <row r="57" spans="2:46" ht="18" customHeight="1" x14ac:dyDescent="0.25">
      <c r="B57" s="134" t="s">
        <v>50</v>
      </c>
      <c r="C57" s="135"/>
      <c r="D57" s="135"/>
      <c r="E57" s="135"/>
      <c r="F57" s="126">
        <f>SUM(S24+S38+S52)</f>
        <v>145</v>
      </c>
      <c r="G57" s="127"/>
      <c r="H57" s="2"/>
      <c r="I57" s="43">
        <v>2</v>
      </c>
      <c r="J57" s="105" t="s">
        <v>14</v>
      </c>
      <c r="K57" s="140"/>
      <c r="L57" s="44">
        <f>SUMIF($R$13:$R$23,2,$Q$13:$Q$50)+SUMIF($R$27:$R$37,2,$Q$27:$Q$37)+SUMIF($R$41:$R$51,2,$Q$41:$Q$51)</f>
        <v>6</v>
      </c>
      <c r="M57" s="143"/>
      <c r="N57" s="143"/>
      <c r="O57" s="117"/>
      <c r="P57" s="117"/>
      <c r="Q57" s="117"/>
      <c r="R57" s="117"/>
      <c r="S57" s="117"/>
      <c r="T57" s="117"/>
      <c r="U57" s="117"/>
      <c r="V57" s="117"/>
      <c r="W57" s="118"/>
      <c r="Y57" s="134" t="s">
        <v>50</v>
      </c>
      <c r="Z57" s="135"/>
      <c r="AA57" s="135"/>
      <c r="AB57" s="135"/>
      <c r="AC57" s="126">
        <f>SUM(AP24+AP38+AP52)</f>
        <v>0</v>
      </c>
      <c r="AD57" s="127"/>
      <c r="AE57" s="2"/>
      <c r="AF57" s="43">
        <v>2</v>
      </c>
      <c r="AG57" s="105" t="s">
        <v>14</v>
      </c>
      <c r="AH57" s="140"/>
      <c r="AI57" s="44">
        <f>SUMIF($R$13:$R$23,2,$Q$13:$Q$50)+SUMIF($R$27:$R$37,2,$Q$27:$Q$37)+SUMIF($R$41:$R$51,2,$Q$41:$Q$51)</f>
        <v>6</v>
      </c>
      <c r="AJ57" s="143"/>
      <c r="AK57" s="143"/>
      <c r="AL57" s="117"/>
      <c r="AM57" s="117"/>
      <c r="AN57" s="117"/>
      <c r="AO57" s="117"/>
      <c r="AP57" s="117"/>
      <c r="AQ57" s="117"/>
      <c r="AR57" s="117"/>
      <c r="AS57" s="117"/>
      <c r="AT57" s="118"/>
    </row>
    <row r="58" spans="2:46" ht="18" customHeight="1" x14ac:dyDescent="0.25">
      <c r="B58" s="134" t="s">
        <v>49</v>
      </c>
      <c r="C58" s="135"/>
      <c r="D58" s="135"/>
      <c r="E58" s="135"/>
      <c r="F58" s="126">
        <f>G52</f>
        <v>0</v>
      </c>
      <c r="G58" s="127"/>
      <c r="H58" s="2"/>
      <c r="I58" s="43">
        <v>3</v>
      </c>
      <c r="J58" s="218" t="s">
        <v>44</v>
      </c>
      <c r="K58" s="219"/>
      <c r="L58" s="44">
        <f>SUMIF($R$13:$R$23,3,$Q$13:$Q$50)+SUMIF($R$27:$R$37,3,$Q$27:$Q$37)+SUMIF($R$41:$R$51,3,$Q$41:$Q$51)</f>
        <v>0</v>
      </c>
      <c r="M58" s="143"/>
      <c r="N58" s="143"/>
      <c r="O58" s="117"/>
      <c r="P58" s="117"/>
      <c r="Q58" s="117"/>
      <c r="R58" s="117"/>
      <c r="S58" s="117"/>
      <c r="T58" s="117"/>
      <c r="U58" s="117"/>
      <c r="V58" s="117"/>
      <c r="W58" s="118"/>
      <c r="Y58" s="134" t="s">
        <v>49</v>
      </c>
      <c r="Z58" s="135"/>
      <c r="AA58" s="135"/>
      <c r="AB58" s="135"/>
      <c r="AC58" s="126">
        <f>AD52</f>
        <v>0</v>
      </c>
      <c r="AD58" s="127"/>
      <c r="AE58" s="2"/>
      <c r="AF58" s="43">
        <v>3</v>
      </c>
      <c r="AG58" s="218" t="s">
        <v>44</v>
      </c>
      <c r="AH58" s="219"/>
      <c r="AI58" s="44">
        <f>SUMIF($R$13:$R$23,3,$Q$13:$Q$50)+SUMIF($R$27:$R$37,3,$Q$27:$Q$37)+SUMIF($R$41:$R$51,3,$Q$41:$Q$51)</f>
        <v>0</v>
      </c>
      <c r="AJ58" s="143"/>
      <c r="AK58" s="143"/>
      <c r="AL58" s="117"/>
      <c r="AM58" s="117"/>
      <c r="AN58" s="117"/>
      <c r="AO58" s="117"/>
      <c r="AP58" s="117"/>
      <c r="AQ58" s="117"/>
      <c r="AR58" s="117"/>
      <c r="AS58" s="117"/>
      <c r="AT58" s="118"/>
    </row>
    <row r="59" spans="2:46" ht="18" customHeight="1" x14ac:dyDescent="0.25">
      <c r="B59" s="136" t="s">
        <v>48</v>
      </c>
      <c r="C59" s="137"/>
      <c r="D59" s="137"/>
      <c r="E59" s="137"/>
      <c r="F59" s="126">
        <f>G38</f>
        <v>0</v>
      </c>
      <c r="G59" s="127"/>
      <c r="H59" s="2"/>
      <c r="I59" s="43">
        <v>4</v>
      </c>
      <c r="J59" s="105" t="s">
        <v>15</v>
      </c>
      <c r="K59" s="140"/>
      <c r="L59" s="44">
        <f>SUMIF($R$13:$R$23,4,$Q$13:$Q$50)+SUMIF($R$27:$R$37,4,$Q$27:$Q$37)+SUMIF($R$41:$R$51,4,$Q$41:$Q$51)</f>
        <v>0</v>
      </c>
      <c r="M59" s="143"/>
      <c r="N59" s="143"/>
      <c r="O59" s="117"/>
      <c r="P59" s="117"/>
      <c r="Q59" s="117"/>
      <c r="R59" s="117"/>
      <c r="S59" s="117"/>
      <c r="T59" s="117"/>
      <c r="U59" s="117"/>
      <c r="V59" s="117"/>
      <c r="W59" s="118"/>
      <c r="Y59" s="136" t="s">
        <v>48</v>
      </c>
      <c r="Z59" s="137"/>
      <c r="AA59" s="137"/>
      <c r="AB59" s="137"/>
      <c r="AC59" s="126">
        <f>AD38</f>
        <v>0</v>
      </c>
      <c r="AD59" s="127"/>
      <c r="AE59" s="2"/>
      <c r="AF59" s="43">
        <v>4</v>
      </c>
      <c r="AG59" s="105" t="s">
        <v>15</v>
      </c>
      <c r="AH59" s="140"/>
      <c r="AI59" s="44">
        <f>SUMIF($R$13:$R$23,4,$Q$13:$Q$50)+SUMIF($R$27:$R$37,4,$Q$27:$Q$37)+SUMIF($R$41:$R$51,4,$Q$41:$Q$51)</f>
        <v>0</v>
      </c>
      <c r="AJ59" s="143"/>
      <c r="AK59" s="143"/>
      <c r="AL59" s="117"/>
      <c r="AM59" s="117"/>
      <c r="AN59" s="117"/>
      <c r="AO59" s="117"/>
      <c r="AP59" s="117"/>
      <c r="AQ59" s="117"/>
      <c r="AR59" s="117"/>
      <c r="AS59" s="117"/>
      <c r="AT59" s="118"/>
    </row>
    <row r="60" spans="2:46" ht="18.75" customHeight="1" thickBot="1" x14ac:dyDescent="0.3">
      <c r="B60" s="224" t="s">
        <v>47</v>
      </c>
      <c r="C60" s="225"/>
      <c r="D60" s="225"/>
      <c r="E60" s="225"/>
      <c r="F60" s="226">
        <f>G24</f>
        <v>1045</v>
      </c>
      <c r="G60" s="227"/>
      <c r="H60" s="66"/>
      <c r="I60" s="103"/>
      <c r="J60" s="103"/>
      <c r="K60" s="103"/>
      <c r="L60" s="103"/>
      <c r="M60" s="103"/>
      <c r="N60" s="103"/>
      <c r="O60" s="103"/>
      <c r="P60" s="103"/>
      <c r="Q60" s="103"/>
      <c r="R60" s="103"/>
      <c r="S60" s="103"/>
      <c r="T60" s="103"/>
      <c r="U60" s="103"/>
      <c r="V60" s="103"/>
      <c r="W60" s="104"/>
      <c r="Y60" s="224" t="s">
        <v>47</v>
      </c>
      <c r="Z60" s="225"/>
      <c r="AA60" s="225"/>
      <c r="AB60" s="225"/>
      <c r="AC60" s="226">
        <f>AD24</f>
        <v>0</v>
      </c>
      <c r="AD60" s="227"/>
      <c r="AE60" s="66"/>
      <c r="AF60" s="103"/>
      <c r="AG60" s="103"/>
      <c r="AH60" s="103"/>
      <c r="AI60" s="103"/>
      <c r="AJ60" s="103"/>
      <c r="AK60" s="103"/>
      <c r="AL60" s="103"/>
      <c r="AM60" s="103"/>
      <c r="AN60" s="103"/>
      <c r="AO60" s="103"/>
      <c r="AP60" s="103"/>
      <c r="AQ60" s="103"/>
      <c r="AR60" s="103"/>
      <c r="AS60" s="103"/>
      <c r="AT60" s="104"/>
    </row>
    <row r="61" spans="2:46" ht="20.25" customHeight="1" x14ac:dyDescent="0.25">
      <c r="B61" s="228"/>
      <c r="C61" s="228"/>
      <c r="D61" s="228"/>
      <c r="E61" s="228"/>
      <c r="F61" s="229"/>
      <c r="G61" s="229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2014-08-11T12:28:54Z</cp:lastPrinted>
  <dcterms:created xsi:type="dcterms:W3CDTF">2014-06-10T19:48:08Z</dcterms:created>
  <dcterms:modified xsi:type="dcterms:W3CDTF">2014-10-29T14:22:19Z</dcterms:modified>
</cp:coreProperties>
</file>