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Sheet1!$B$1:$W$56</definedName>
  </definedNames>
  <calcPr calcId="145621"/>
</workbook>
</file>

<file path=xl/calcChain.xml><?xml version="1.0" encoding="utf-8"?>
<calcChain xmlns="http://schemas.openxmlformats.org/spreadsheetml/2006/main">
  <c r="AI55" i="1" l="1"/>
  <c r="AI54" i="1"/>
  <c r="AI53" i="1"/>
  <c r="AI52" i="1"/>
  <c r="AP48" i="1"/>
  <c r="AC53" i="1" s="1"/>
  <c r="AN48" i="1"/>
  <c r="AD48" i="1"/>
  <c r="AC48" i="1"/>
  <c r="AB48" i="1"/>
  <c r="AJ47" i="1"/>
  <c r="AI47" i="1"/>
  <c r="AK47" i="1" s="1"/>
  <c r="AG47" i="1"/>
  <c r="AG48" i="1" s="1"/>
  <c r="AC56" i="1" s="1"/>
  <c r="AF47" i="1"/>
  <c r="AE47" i="1"/>
  <c r="AJ46" i="1"/>
  <c r="AI46" i="1"/>
  <c r="AK46" i="1" s="1"/>
  <c r="AG46" i="1"/>
  <c r="AH46" i="1" s="1"/>
  <c r="AF46" i="1"/>
  <c r="AJ45" i="1"/>
  <c r="AI45" i="1"/>
  <c r="AK45" i="1" s="1"/>
  <c r="AH45" i="1"/>
  <c r="AG45" i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H29" i="1"/>
  <c r="AG29" i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F48" i="1" l="1"/>
  <c r="AJ48" i="1"/>
  <c r="AI48" i="1"/>
  <c r="AK48" i="1" s="1"/>
  <c r="AK13" i="1"/>
  <c r="AH47" i="1"/>
  <c r="AH48" i="1" s="1"/>
  <c r="E48" i="1"/>
  <c r="S48" i="1"/>
  <c r="Q48" i="1"/>
  <c r="G48" i="1"/>
  <c r="F48" i="1"/>
  <c r="L55" i="1"/>
  <c r="L54" i="1"/>
  <c r="L53" i="1"/>
  <c r="L52" i="1"/>
  <c r="F53" i="1" l="1"/>
  <c r="I32" i="1"/>
  <c r="L32" i="1" s="1"/>
  <c r="N32" i="1" s="1"/>
  <c r="J32" i="1"/>
  <c r="K32" i="1" s="1"/>
  <c r="M32" i="1"/>
  <c r="I33" i="1"/>
  <c r="L33" i="1" s="1"/>
  <c r="N33" i="1" s="1"/>
  <c r="J33" i="1"/>
  <c r="K33" i="1" s="1"/>
  <c r="M33" i="1"/>
  <c r="I34" i="1"/>
  <c r="J34" i="1"/>
  <c r="K34" i="1" s="1"/>
  <c r="L34" i="1"/>
  <c r="M34" i="1"/>
  <c r="I35" i="1"/>
  <c r="L35" i="1" s="1"/>
  <c r="N35" i="1" s="1"/>
  <c r="J35" i="1"/>
  <c r="K35" i="1" s="1"/>
  <c r="M35" i="1"/>
  <c r="I36" i="1"/>
  <c r="J36" i="1"/>
  <c r="K36" i="1" s="1"/>
  <c r="L36" i="1"/>
  <c r="N36" i="1" s="1"/>
  <c r="M36" i="1"/>
  <c r="I37" i="1"/>
  <c r="L37" i="1" s="1"/>
  <c r="N37" i="1" s="1"/>
  <c r="J37" i="1"/>
  <c r="K37" i="1" s="1"/>
  <c r="M37" i="1"/>
  <c r="I38" i="1"/>
  <c r="L38" i="1" s="1"/>
  <c r="J38" i="1"/>
  <c r="K38" i="1" s="1"/>
  <c r="M3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9" i="1"/>
  <c r="I40" i="1"/>
  <c r="I41" i="1"/>
  <c r="I42" i="1"/>
  <c r="I43" i="1"/>
  <c r="L43" i="1" s="1"/>
  <c r="I44" i="1"/>
  <c r="L44" i="1" s="1"/>
  <c r="N44" i="1" s="1"/>
  <c r="I45" i="1"/>
  <c r="L45" i="1" s="1"/>
  <c r="N45" i="1" s="1"/>
  <c r="I46" i="1"/>
  <c r="L46" i="1" s="1"/>
  <c r="J43" i="1"/>
  <c r="K43" i="1" s="1"/>
  <c r="M43" i="1"/>
  <c r="J44" i="1"/>
  <c r="K44" i="1" s="1"/>
  <c r="M44" i="1"/>
  <c r="J45" i="1"/>
  <c r="K45" i="1" s="1"/>
  <c r="M45" i="1"/>
  <c r="J46" i="1"/>
  <c r="K46" i="1" s="1"/>
  <c r="M46" i="1"/>
  <c r="N38" i="1" l="1"/>
  <c r="N34" i="1"/>
  <c r="N43" i="1"/>
  <c r="N46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N25" i="1" s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N29" i="1" s="1"/>
  <c r="M29" i="1"/>
  <c r="J30" i="1"/>
  <c r="K30" i="1" s="1"/>
  <c r="L30" i="1"/>
  <c r="M30" i="1"/>
  <c r="J31" i="1"/>
  <c r="K31" i="1" s="1"/>
  <c r="L31" i="1"/>
  <c r="M31" i="1"/>
  <c r="J39" i="1"/>
  <c r="K39" i="1" s="1"/>
  <c r="L39" i="1"/>
  <c r="M39" i="1"/>
  <c r="J40" i="1"/>
  <c r="K40" i="1" s="1"/>
  <c r="L40" i="1"/>
  <c r="N40" i="1" s="1"/>
  <c r="M40" i="1"/>
  <c r="J41" i="1"/>
  <c r="K41" i="1" s="1"/>
  <c r="L41" i="1"/>
  <c r="M41" i="1"/>
  <c r="J42" i="1"/>
  <c r="K42" i="1" s="1"/>
  <c r="L42" i="1"/>
  <c r="M42" i="1"/>
  <c r="J14" i="1"/>
  <c r="K14" i="1" s="1"/>
  <c r="M14" i="1"/>
  <c r="N20" i="1" l="1"/>
  <c r="N30" i="1"/>
  <c r="N42" i="1"/>
  <c r="N31" i="1"/>
  <c r="N27" i="1"/>
  <c r="N23" i="1"/>
  <c r="N22" i="1"/>
  <c r="N39" i="1"/>
  <c r="N28" i="1"/>
  <c r="N24" i="1"/>
  <c r="N19" i="1"/>
  <c r="N41" i="1"/>
  <c r="N26" i="1"/>
  <c r="N21" i="1"/>
  <c r="V12" i="1"/>
  <c r="W12" i="1" s="1"/>
  <c r="K12" i="1" l="1"/>
  <c r="I47" i="1" l="1"/>
  <c r="L47" i="1" s="1"/>
  <c r="N47" i="1" s="1"/>
  <c r="M15" i="1"/>
  <c r="M16" i="1"/>
  <c r="M17" i="1"/>
  <c r="M18" i="1"/>
  <c r="M47" i="1"/>
  <c r="M13" i="1"/>
  <c r="J15" i="1"/>
  <c r="K15" i="1" s="1"/>
  <c r="J16" i="1"/>
  <c r="K16" i="1" s="1"/>
  <c r="J17" i="1"/>
  <c r="K17" i="1" s="1"/>
  <c r="J18" i="1"/>
  <c r="K18" i="1" s="1"/>
  <c r="J47" i="1"/>
  <c r="J13" i="1"/>
  <c r="K13" i="1" s="1"/>
  <c r="K47" i="1" l="1"/>
  <c r="K48" i="1" s="1"/>
  <c r="J48" i="1"/>
  <c r="F56" i="1" s="1"/>
  <c r="M48" i="1"/>
  <c r="H47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48" i="1"/>
  <c r="N14" i="1"/>
  <c r="L48" i="1" l="1"/>
  <c r="N48" i="1" s="1"/>
</calcChain>
</file>

<file path=xl/sharedStrings.xml><?xml version="1.0" encoding="utf-8"?>
<sst xmlns="http://schemas.openxmlformats.org/spreadsheetml/2006/main" count="135" uniqueCount="71">
  <si>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</si>
  <si>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</si>
  <si>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</si>
  <si>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</si>
  <si>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</si>
  <si>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</si>
  <si>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</si>
  <si>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</si>
  <si>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</si>
  <si>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</si>
  <si>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</si>
  <si>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</si>
  <si>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</si>
  <si>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</si>
  <si>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</si>
  <si>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</si>
  <si>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</si>
  <si>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</si>
  <si>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</si>
  <si>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</si>
  <si>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</si>
  <si>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</si>
  <si>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</si>
  <si>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</si>
  <si>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</si>
  <si>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</si>
  <si>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</si>
  <si>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</si>
  <si>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</si>
  <si>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</si>
  <si>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</si>
  <si>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</si>
  <si>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</si>
  <si>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</si>
  <si>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</si>
  <si>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</si>
  <si>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</si>
  <si>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</si>
  <si>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</si>
  <si>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</si>
  <si>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</si>
  <si>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</si>
  <si>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</si>
  <si>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</si>
  <si>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</si>
  <si>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</si>
  <si>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</si>
  <si>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</si>
  <si>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</si>
  <si>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</si>
  <si>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</si>
  <si>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</si>
  <si>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</si>
  <si>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</si>
  <si>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</si>
  <si>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</si>
  <si>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</si>
  <si>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</si>
  <si>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</si>
  <si>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</si>
  <si>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JM</t>
  </si>
  <si>
    <t>C</t>
  </si>
  <si>
    <t>Work on front reamer</t>
  </si>
  <si>
    <t>SB</t>
  </si>
  <si>
    <r>
      <t xml:space="preserve">Q22, </t>
    </r>
    <r>
      <rPr>
        <sz val="11"/>
        <rFont val="Calibri"/>
        <family val="2"/>
        <scheme val="minor"/>
      </rPr>
      <t>went home</t>
    </r>
  </si>
  <si>
    <t>1/2 day</t>
  </si>
  <si>
    <t>Cleaning</t>
  </si>
  <si>
    <r>
      <rPr>
        <b/>
        <sz val="11"/>
        <rFont val="Calibri"/>
        <family val="2"/>
        <scheme val="minor"/>
      </rPr>
      <t>B2/</t>
    </r>
    <r>
      <rPr>
        <sz val="11"/>
        <rFont val="Calibri"/>
        <family val="2"/>
        <scheme val="minor"/>
      </rPr>
      <t>Replace front reamer</t>
    </r>
  </si>
  <si>
    <t>JOB OUT-MR</t>
  </si>
  <si>
    <t>K22</t>
  </si>
  <si>
    <t>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</si>
</sst>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8"/>
  <sheetViews>
    <sheetView tabSelected="1" topLeftCell="B1" zoomScaleNormal="100" workbookViewId="0">
      <selection activeCell="U3" sqref="U3:W3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1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3">
      <c r="B1" s="20"/>
      <c r="C1" s="176" t="s">
        <v>50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51"/>
      <c r="W1" s="21"/>
      <c r="Y1" s="20"/>
      <c r="Z1" s="176" t="s">
        <v>50</v>
      </c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76"/>
      <c r="AT1" s="21"/>
    </row>
    <row r="2" spans="2:46" ht="19.5" customHeight="1" x14ac:dyDescent="0.25">
      <c r="B2" s="177" t="s">
        <v>24</v>
      </c>
      <c r="C2" s="178"/>
      <c r="D2" s="50"/>
      <c r="E2" s="179" t="s">
        <v>55</v>
      </c>
      <c r="F2" s="180"/>
      <c r="G2" s="181"/>
      <c r="H2" s="22"/>
      <c r="I2" s="2"/>
      <c r="J2" s="182" t="s">
        <v>0</v>
      </c>
      <c r="K2" s="183"/>
      <c r="L2" s="53" t="s">
        <v>61</v>
      </c>
      <c r="M2" s="22"/>
      <c r="N2" s="22"/>
      <c r="O2" s="22"/>
      <c r="P2" s="22"/>
      <c r="Q2" s="22"/>
      <c r="R2" s="184" t="s">
        <v>48</v>
      </c>
      <c r="S2" s="157"/>
      <c r="T2" s="158"/>
      <c r="U2" s="182">
        <v>363847</v>
      </c>
      <c r="V2" s="178"/>
      <c r="W2" s="191"/>
      <c r="Y2" s="177" t="s">
        <v>24</v>
      </c>
      <c r="Z2" s="178"/>
      <c r="AA2" s="75"/>
      <c r="AB2" s="179"/>
      <c r="AC2" s="180"/>
      <c r="AD2" s="181"/>
      <c r="AE2" s="22"/>
      <c r="AF2" s="2"/>
      <c r="AG2" s="182" t="s">
        <v>0</v>
      </c>
      <c r="AH2" s="183"/>
      <c r="AI2" s="53"/>
      <c r="AJ2" s="22"/>
      <c r="AK2" s="22"/>
      <c r="AL2" s="22"/>
      <c r="AM2" s="22"/>
      <c r="AN2" s="22"/>
      <c r="AO2" s="184" t="s">
        <v>48</v>
      </c>
      <c r="AP2" s="157"/>
      <c r="AQ2" s="158"/>
      <c r="AR2" s="182"/>
      <c r="AS2" s="178"/>
      <c r="AT2" s="191"/>
    </row>
    <row r="3" spans="2:46" ht="19.5" customHeight="1" x14ac:dyDescent="0.25">
      <c r="B3" s="177" t="s">
        <v>22</v>
      </c>
      <c r="C3" s="178"/>
      <c r="D3" s="49"/>
      <c r="E3" s="179">
        <v>369502</v>
      </c>
      <c r="F3" s="180"/>
      <c r="G3" s="181"/>
      <c r="H3" s="22"/>
      <c r="I3" s="23"/>
      <c r="J3" s="182" t="s">
        <v>25</v>
      </c>
      <c r="K3" s="183"/>
      <c r="L3" s="182" t="s">
        <v>54</v>
      </c>
      <c r="M3" s="178"/>
      <c r="N3" s="178"/>
      <c r="O3" s="183"/>
      <c r="P3" s="22"/>
      <c r="Q3" s="22"/>
      <c r="R3" s="185"/>
      <c r="S3" s="186"/>
      <c r="T3" s="187"/>
      <c r="U3" s="182"/>
      <c r="V3" s="178"/>
      <c r="W3" s="191"/>
      <c r="Y3" s="177" t="s">
        <v>22</v>
      </c>
      <c r="Z3" s="178"/>
      <c r="AA3" s="78"/>
      <c r="AB3" s="179"/>
      <c r="AC3" s="180"/>
      <c r="AD3" s="181"/>
      <c r="AE3" s="22"/>
      <c r="AF3" s="23"/>
      <c r="AG3" s="182" t="s">
        <v>25</v>
      </c>
      <c r="AH3" s="183"/>
      <c r="AI3" s="182"/>
      <c r="AJ3" s="178"/>
      <c r="AK3" s="178"/>
      <c r="AL3" s="183"/>
      <c r="AM3" s="22"/>
      <c r="AN3" s="22"/>
      <c r="AO3" s="185"/>
      <c r="AP3" s="186"/>
      <c r="AQ3" s="187"/>
      <c r="AR3" s="182"/>
      <c r="AS3" s="178"/>
      <c r="AT3" s="191"/>
    </row>
    <row r="4" spans="2:46" ht="19.5" customHeight="1" x14ac:dyDescent="0.25">
      <c r="B4" s="156" t="s">
        <v>23</v>
      </c>
      <c r="C4" s="158"/>
      <c r="D4" s="49"/>
      <c r="E4" s="184">
        <v>5000</v>
      </c>
      <c r="F4" s="157"/>
      <c r="G4" s="158"/>
      <c r="H4" s="22"/>
      <c r="I4" s="24"/>
      <c r="J4" s="192"/>
      <c r="K4" s="192"/>
      <c r="L4" s="192"/>
      <c r="M4" s="192"/>
      <c r="N4" s="192"/>
      <c r="O4" s="192"/>
      <c r="P4" s="25"/>
      <c r="Q4" s="25"/>
      <c r="R4" s="188"/>
      <c r="S4" s="189"/>
      <c r="T4" s="190"/>
      <c r="U4" s="192"/>
      <c r="V4" s="192"/>
      <c r="W4" s="193"/>
      <c r="Y4" s="156" t="s">
        <v>23</v>
      </c>
      <c r="Z4" s="158"/>
      <c r="AA4" s="78"/>
      <c r="AB4" s="184"/>
      <c r="AC4" s="157"/>
      <c r="AD4" s="158"/>
      <c r="AE4" s="22"/>
      <c r="AF4" s="24"/>
      <c r="AG4" s="192"/>
      <c r="AH4" s="192"/>
      <c r="AI4" s="192"/>
      <c r="AJ4" s="192"/>
      <c r="AK4" s="192"/>
      <c r="AL4" s="192"/>
      <c r="AM4" s="25"/>
      <c r="AN4" s="25"/>
      <c r="AO4" s="188"/>
      <c r="AP4" s="189"/>
      <c r="AQ4" s="190"/>
      <c r="AR4" s="192"/>
      <c r="AS4" s="192"/>
      <c r="AT4" s="193"/>
    </row>
    <row r="5" spans="2:46" ht="6.75" customHeight="1" x14ac:dyDescent="0.3">
      <c r="B5" s="71"/>
      <c r="C5" s="67"/>
      <c r="D5" s="70"/>
      <c r="E5" s="67"/>
      <c r="F5" s="67"/>
      <c r="G5" s="67"/>
      <c r="H5" s="22"/>
      <c r="I5" s="24"/>
      <c r="J5" s="25"/>
      <c r="K5" s="25"/>
      <c r="L5" s="25"/>
      <c r="M5" s="25"/>
      <c r="N5" s="25"/>
      <c r="O5" s="25"/>
      <c r="P5" s="25"/>
      <c r="Q5" s="25"/>
      <c r="R5" s="69"/>
      <c r="S5" s="69"/>
      <c r="T5" s="69"/>
      <c r="U5" s="66"/>
      <c r="V5" s="66"/>
      <c r="W5" s="68"/>
      <c r="Y5" s="71"/>
      <c r="Z5" s="75"/>
      <c r="AA5" s="79"/>
      <c r="AB5" s="75"/>
      <c r="AC5" s="75"/>
      <c r="AD5" s="75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8"/>
      <c r="AP5" s="78"/>
      <c r="AQ5" s="78"/>
      <c r="AR5" s="73"/>
      <c r="AS5" s="73"/>
      <c r="AT5" s="77"/>
    </row>
    <row r="6" spans="2:46" ht="13.5" customHeight="1" x14ac:dyDescent="0.3">
      <c r="B6" s="149" t="s">
        <v>51</v>
      </c>
      <c r="C6" s="150"/>
      <c r="D6" s="150"/>
      <c r="E6" s="151"/>
      <c r="F6" s="152"/>
      <c r="G6" s="151"/>
      <c r="H6" s="22"/>
      <c r="I6" s="24"/>
      <c r="J6" s="61"/>
      <c r="K6" s="61"/>
      <c r="L6" s="61"/>
      <c r="M6" s="61"/>
      <c r="N6" s="61"/>
      <c r="O6" s="61"/>
      <c r="P6" s="25"/>
      <c r="Q6" s="25"/>
      <c r="R6" s="60"/>
      <c r="S6" s="60"/>
      <c r="T6" s="60"/>
      <c r="U6" s="25"/>
      <c r="V6" s="25"/>
      <c r="W6" s="62"/>
      <c r="Y6" s="149" t="s">
        <v>51</v>
      </c>
      <c r="Z6" s="150"/>
      <c r="AA6" s="150"/>
      <c r="AB6" s="151"/>
      <c r="AC6" s="152"/>
      <c r="AD6" s="151"/>
      <c r="AE6" s="22"/>
      <c r="AF6" s="24"/>
      <c r="AG6" s="61"/>
      <c r="AH6" s="61"/>
      <c r="AI6" s="61"/>
      <c r="AJ6" s="61"/>
      <c r="AK6" s="61"/>
      <c r="AL6" s="61"/>
      <c r="AM6" s="25"/>
      <c r="AN6" s="25"/>
      <c r="AO6" s="78"/>
      <c r="AP6" s="78"/>
      <c r="AQ6" s="78"/>
      <c r="AR6" s="25"/>
      <c r="AS6" s="25"/>
      <c r="AT6" s="62"/>
    </row>
    <row r="7" spans="2:46" ht="16.5" customHeight="1" x14ac:dyDescent="0.3">
      <c r="B7" s="153" t="s">
        <v>49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P7" s="25"/>
      <c r="Q7" s="25"/>
      <c r="R7" s="200" t="s">
        <v>53</v>
      </c>
      <c r="S7" s="201"/>
      <c r="T7" s="201"/>
      <c r="U7" s="201"/>
      <c r="V7" s="201"/>
      <c r="W7" s="202"/>
      <c r="Y7" s="153" t="s">
        <v>49</v>
      </c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5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25">
      <c r="B8" s="156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  <c r="P8" s="25"/>
      <c r="Q8" s="25"/>
      <c r="R8" s="203" t="s">
        <v>57</v>
      </c>
      <c r="S8" s="204"/>
      <c r="T8" s="204"/>
      <c r="U8" s="204"/>
      <c r="V8" s="204"/>
      <c r="W8" s="205"/>
      <c r="Y8" s="156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8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"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  <c r="P9" s="54"/>
      <c r="Q9" s="54"/>
      <c r="R9" s="160"/>
      <c r="S9" s="160"/>
      <c r="T9" s="160"/>
      <c r="U9" s="162"/>
      <c r="V9" s="162"/>
      <c r="W9" s="163"/>
      <c r="Y9" s="159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1"/>
      <c r="AM9" s="54"/>
      <c r="AN9" s="54"/>
      <c r="AO9" s="160"/>
      <c r="AP9" s="160"/>
      <c r="AQ9" s="160"/>
      <c r="AR9" s="162"/>
      <c r="AS9" s="162"/>
      <c r="AT9" s="163"/>
    </row>
    <row r="10" spans="2:46" ht="20.25" customHeight="1" x14ac:dyDescent="0.25">
      <c r="B10" s="164" t="s">
        <v>2</v>
      </c>
      <c r="C10" s="139" t="s">
        <v>3</v>
      </c>
      <c r="D10" s="167" t="s">
        <v>4</v>
      </c>
      <c r="E10" s="167" t="s">
        <v>5</v>
      </c>
      <c r="F10" s="139" t="s">
        <v>6</v>
      </c>
      <c r="G10" s="167" t="s">
        <v>16</v>
      </c>
      <c r="H10" s="169" t="s">
        <v>7</v>
      </c>
      <c r="I10" s="169" t="s">
        <v>8</v>
      </c>
      <c r="J10" s="169" t="s">
        <v>30</v>
      </c>
      <c r="K10" s="169" t="s">
        <v>9</v>
      </c>
      <c r="L10" s="169" t="s">
        <v>10</v>
      </c>
      <c r="M10" s="169" t="s">
        <v>11</v>
      </c>
      <c r="N10" s="171" t="s">
        <v>17</v>
      </c>
      <c r="O10" s="17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37" t="s">
        <v>19</v>
      </c>
      <c r="V10" s="139" t="s">
        <v>28</v>
      </c>
      <c r="W10" s="141" t="s">
        <v>29</v>
      </c>
      <c r="Y10" s="164" t="s">
        <v>2</v>
      </c>
      <c r="Z10" s="139" t="s">
        <v>3</v>
      </c>
      <c r="AA10" s="167" t="s">
        <v>4</v>
      </c>
      <c r="AB10" s="167" t="s">
        <v>5</v>
      </c>
      <c r="AC10" s="139" t="s">
        <v>6</v>
      </c>
      <c r="AD10" s="167" t="s">
        <v>16</v>
      </c>
      <c r="AE10" s="169" t="s">
        <v>7</v>
      </c>
      <c r="AF10" s="169" t="s">
        <v>8</v>
      </c>
      <c r="AG10" s="169" t="s">
        <v>30</v>
      </c>
      <c r="AH10" s="169" t="s">
        <v>9</v>
      </c>
      <c r="AI10" s="169" t="s">
        <v>10</v>
      </c>
      <c r="AJ10" s="169" t="s">
        <v>11</v>
      </c>
      <c r="AK10" s="171" t="s">
        <v>17</v>
      </c>
      <c r="AL10" s="17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37" t="s">
        <v>19</v>
      </c>
      <c r="AS10" s="139" t="s">
        <v>28</v>
      </c>
      <c r="AT10" s="141" t="s">
        <v>29</v>
      </c>
    </row>
    <row r="11" spans="2:46" ht="30.75" customHeight="1" thickBot="1" x14ac:dyDescent="0.3">
      <c r="B11" s="165"/>
      <c r="C11" s="166"/>
      <c r="D11" s="168"/>
      <c r="E11" s="168"/>
      <c r="F11" s="166"/>
      <c r="G11" s="168"/>
      <c r="H11" s="170"/>
      <c r="I11" s="170"/>
      <c r="J11" s="170"/>
      <c r="K11" s="170"/>
      <c r="L11" s="170"/>
      <c r="M11" s="170"/>
      <c r="N11" s="173"/>
      <c r="O11" s="174"/>
      <c r="P11" s="175"/>
      <c r="Q11" s="175"/>
      <c r="R11" s="175"/>
      <c r="S11" s="175"/>
      <c r="T11" s="175"/>
      <c r="U11" s="138"/>
      <c r="V11" s="140"/>
      <c r="W11" s="142"/>
      <c r="Y11" s="165"/>
      <c r="Z11" s="166"/>
      <c r="AA11" s="168"/>
      <c r="AB11" s="168"/>
      <c r="AC11" s="166"/>
      <c r="AD11" s="168"/>
      <c r="AE11" s="170"/>
      <c r="AF11" s="170"/>
      <c r="AG11" s="170"/>
      <c r="AH11" s="170"/>
      <c r="AI11" s="170"/>
      <c r="AJ11" s="170"/>
      <c r="AK11" s="173"/>
      <c r="AL11" s="174"/>
      <c r="AM11" s="175"/>
      <c r="AN11" s="175"/>
      <c r="AO11" s="175"/>
      <c r="AP11" s="175"/>
      <c r="AQ11" s="175"/>
      <c r="AR11" s="138"/>
      <c r="AS11" s="140"/>
      <c r="AT11" s="142"/>
    </row>
    <row r="12" spans="2:46" ht="15" customHeight="1" x14ac:dyDescent="0.3">
      <c r="B12" s="143" t="s">
        <v>58</v>
      </c>
      <c r="C12" s="144"/>
      <c r="D12" s="144"/>
      <c r="E12" s="144"/>
      <c r="F12" s="145"/>
      <c r="G12" s="41"/>
      <c r="H12" s="3"/>
      <c r="I12" s="3" t="s">
        <v>1</v>
      </c>
      <c r="J12" s="26">
        <v>0</v>
      </c>
      <c r="K12" s="26">
        <f>E$4</f>
        <v>5000</v>
      </c>
      <c r="L12" s="146" t="s">
        <v>52</v>
      </c>
      <c r="M12" s="147"/>
      <c r="N12" s="146" t="s">
        <v>56</v>
      </c>
      <c r="O12" s="148"/>
      <c r="P12" s="63"/>
      <c r="Q12" s="63"/>
      <c r="R12" s="63"/>
      <c r="S12" s="64"/>
      <c r="T12" s="65">
        <v>49</v>
      </c>
      <c r="U12" s="65">
        <v>16</v>
      </c>
      <c r="V12" s="44">
        <f>SUM(F13:F47)</f>
        <v>0</v>
      </c>
      <c r="W12" s="45" t="str">
        <f>IF(V12=0,"",U12/V12)</f>
        <v/>
      </c>
      <c r="Y12" s="143" t="s">
        <v>37</v>
      </c>
      <c r="Z12" s="144"/>
      <c r="AA12" s="144"/>
      <c r="AB12" s="144"/>
      <c r="AC12" s="145"/>
      <c r="AD12" s="41"/>
      <c r="AE12" s="3"/>
      <c r="AF12" s="3" t="s">
        <v>1</v>
      </c>
      <c r="AG12" s="26">
        <v>0</v>
      </c>
      <c r="AH12" s="26">
        <f>AB$4</f>
        <v>0</v>
      </c>
      <c r="AI12" s="146" t="s">
        <v>52</v>
      </c>
      <c r="AJ12" s="147"/>
      <c r="AK12" s="146"/>
      <c r="AL12" s="148"/>
      <c r="AM12" s="63"/>
      <c r="AN12" s="63"/>
      <c r="AO12" s="63"/>
      <c r="AP12" s="64"/>
      <c r="AQ12" s="65"/>
      <c r="AR12" s="65"/>
      <c r="AS12" s="44">
        <f>SUM(AC13:AC47)</f>
        <v>0</v>
      </c>
      <c r="AT12" s="45" t="str">
        <f>IF(AS12=0,"",AR12/AS12)</f>
        <v/>
      </c>
    </row>
    <row r="13" spans="2:46" ht="15" customHeight="1" x14ac:dyDescent="0.3">
      <c r="B13" s="9">
        <v>42111</v>
      </c>
      <c r="C13" s="48" t="s">
        <v>60</v>
      </c>
      <c r="D13" s="82"/>
      <c r="E13" s="28">
        <v>8</v>
      </c>
      <c r="F13" s="32">
        <v>0</v>
      </c>
      <c r="G13" s="30">
        <v>244</v>
      </c>
      <c r="H13" s="4" t="e">
        <f>IF(G13="","",(IF(#REF!=0,"",(#REF!*G13*#REF!))))</f>
        <v>#REF!</v>
      </c>
      <c r="I13" s="5">
        <f t="shared" ref="I13:I47" si="0">IF(G13="","",(SUM(E13+F13+Q13)))</f>
        <v>8</v>
      </c>
      <c r="J13" s="6">
        <f>SUM(G$12:G13)</f>
        <v>244</v>
      </c>
      <c r="K13" s="6">
        <f>E$4-J13</f>
        <v>4756</v>
      </c>
      <c r="L13" s="7">
        <f t="shared" ref="L13:L47" si="1">IF(G13="",0,$T$12*(I13-F13-Q13))</f>
        <v>392</v>
      </c>
      <c r="M13" s="4">
        <f>G13</f>
        <v>244</v>
      </c>
      <c r="N13" s="104">
        <f>IF(L13=0,"",(M13/L13))</f>
        <v>0.62244897959183676</v>
      </c>
      <c r="O13" s="105"/>
      <c r="P13" s="31"/>
      <c r="Q13" s="83">
        <v>0</v>
      </c>
      <c r="R13" s="83">
        <v>0</v>
      </c>
      <c r="S13" s="83">
        <v>5</v>
      </c>
      <c r="T13" s="194" t="s">
        <v>64</v>
      </c>
      <c r="U13" s="195"/>
      <c r="V13" s="195"/>
      <c r="W13" s="19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1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47" si="3">IF(AD13="",0,$T$12*(AF13-AC13-AN13))</f>
        <v>0</v>
      </c>
      <c r="AJ13" s="4">
        <f>AD13</f>
        <v>0</v>
      </c>
      <c r="AK13" s="104" t="str">
        <f>IF(AI13=0,"",(AJ13/AI13))</f>
        <v/>
      </c>
      <c r="AL13" s="105"/>
      <c r="AM13" s="31"/>
      <c r="AN13" s="28"/>
      <c r="AO13" s="28"/>
      <c r="AP13" s="28"/>
      <c r="AQ13" s="134"/>
      <c r="AR13" s="135"/>
      <c r="AS13" s="135"/>
      <c r="AT13" s="136"/>
    </row>
    <row r="14" spans="2:46" ht="15" customHeight="1" x14ac:dyDescent="0.3">
      <c r="B14" s="9">
        <v>42111</v>
      </c>
      <c r="C14" s="48" t="s">
        <v>63</v>
      </c>
      <c r="D14" s="82"/>
      <c r="E14" s="83">
        <v>4</v>
      </c>
      <c r="F14" s="10">
        <v>0</v>
      </c>
      <c r="G14" s="11">
        <v>90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334</v>
      </c>
      <c r="K14" s="6">
        <f>E$4-J14</f>
        <v>4666</v>
      </c>
      <c r="L14" s="7">
        <f t="shared" si="1"/>
        <v>196</v>
      </c>
      <c r="M14" s="4">
        <f t="shared" ref="M14:M47" si="4">G14</f>
        <v>90</v>
      </c>
      <c r="N14" s="104">
        <f t="shared" ref="N14:N47" si="5">IF(L14=0,"",(M14/L14))</f>
        <v>0.45918367346938777</v>
      </c>
      <c r="O14" s="105"/>
      <c r="P14" s="31"/>
      <c r="Q14" s="83">
        <v>0</v>
      </c>
      <c r="R14" s="83">
        <v>0</v>
      </c>
      <c r="S14" s="83">
        <v>0</v>
      </c>
      <c r="T14" s="128" t="s">
        <v>65</v>
      </c>
      <c r="U14" s="129"/>
      <c r="V14" s="129"/>
      <c r="W14" s="13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47" si="6">AD14</f>
        <v>0</v>
      </c>
      <c r="AK14" s="104" t="str">
        <f t="shared" ref="AK14:AK47" si="7">IF(AI14=0,"",(AJ14/AI14))</f>
        <v/>
      </c>
      <c r="AL14" s="105"/>
      <c r="AM14" s="31"/>
      <c r="AN14" s="28"/>
      <c r="AO14" s="28"/>
      <c r="AP14" s="28"/>
      <c r="AQ14" s="134"/>
      <c r="AR14" s="135"/>
      <c r="AS14" s="135"/>
      <c r="AT14" s="136"/>
    </row>
    <row r="15" spans="2:46" ht="15" customHeight="1" x14ac:dyDescent="0.3">
      <c r="B15" s="9">
        <v>42116</v>
      </c>
      <c r="C15" s="48" t="s">
        <v>60</v>
      </c>
      <c r="D15" s="82"/>
      <c r="E15" s="28">
        <v>7</v>
      </c>
      <c r="F15" s="32">
        <v>0</v>
      </c>
      <c r="G15" s="30">
        <v>182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516</v>
      </c>
      <c r="K15" s="6">
        <f>E$4-J15</f>
        <v>4484</v>
      </c>
      <c r="L15" s="7">
        <f t="shared" si="1"/>
        <v>343</v>
      </c>
      <c r="M15" s="4">
        <f t="shared" si="4"/>
        <v>182</v>
      </c>
      <c r="N15" s="104">
        <f t="shared" si="5"/>
        <v>0.53061224489795922</v>
      </c>
      <c r="O15" s="105"/>
      <c r="P15" s="31"/>
      <c r="Q15" s="83">
        <v>0</v>
      </c>
      <c r="R15" s="83">
        <v>0</v>
      </c>
      <c r="S15" s="83">
        <v>1</v>
      </c>
      <c r="T15" s="194" t="s">
        <v>69</v>
      </c>
      <c r="U15" s="195"/>
      <c r="V15" s="195"/>
      <c r="W15" s="19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4" t="str">
        <f t="shared" si="7"/>
        <v/>
      </c>
      <c r="AL15" s="105"/>
      <c r="AM15" s="31"/>
      <c r="AN15" s="72"/>
      <c r="AO15" s="72"/>
      <c r="AP15" s="72"/>
      <c r="AQ15" s="131"/>
      <c r="AR15" s="132"/>
      <c r="AS15" s="132"/>
      <c r="AT15" s="133"/>
    </row>
    <row r="16" spans="2:46" ht="15" customHeight="1" x14ac:dyDescent="0.3">
      <c r="B16" s="9">
        <v>42117</v>
      </c>
      <c r="C16" s="48" t="s">
        <v>60</v>
      </c>
      <c r="D16" s="82"/>
      <c r="E16" s="83">
        <v>4</v>
      </c>
      <c r="F16" s="10">
        <v>0</v>
      </c>
      <c r="G16" s="11">
        <v>102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618</v>
      </c>
      <c r="K16" s="6">
        <f t="shared" ref="K16:K47" si="8">E$4-J16</f>
        <v>4382</v>
      </c>
      <c r="L16" s="7">
        <f t="shared" si="1"/>
        <v>196</v>
      </c>
      <c r="M16" s="4">
        <f t="shared" si="4"/>
        <v>102</v>
      </c>
      <c r="N16" s="104">
        <f t="shared" ref="N16:N18" si="9">IF(L16=0,"",(M16/L16))</f>
        <v>0.52040816326530615</v>
      </c>
      <c r="O16" s="105"/>
      <c r="P16" s="31"/>
      <c r="Q16" s="83">
        <v>0</v>
      </c>
      <c r="R16" s="83">
        <v>0</v>
      </c>
      <c r="S16" s="83">
        <v>0</v>
      </c>
      <c r="T16" s="106"/>
      <c r="U16" s="107"/>
      <c r="V16" s="107"/>
      <c r="W16" s="108"/>
      <c r="Y16" s="9"/>
      <c r="Z16" s="33"/>
      <c r="AA16" s="72"/>
      <c r="AB16" s="72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47" si="10">AB$4-AG16</f>
        <v>0</v>
      </c>
      <c r="AI16" s="7">
        <f t="shared" si="3"/>
        <v>0</v>
      </c>
      <c r="AJ16" s="4">
        <f t="shared" si="6"/>
        <v>0</v>
      </c>
      <c r="AK16" s="104" t="str">
        <f t="shared" si="7"/>
        <v/>
      </c>
      <c r="AL16" s="105"/>
      <c r="AM16" s="31"/>
      <c r="AN16" s="72"/>
      <c r="AO16" s="72"/>
      <c r="AP16" s="72"/>
      <c r="AQ16" s="134"/>
      <c r="AR16" s="135"/>
      <c r="AS16" s="135"/>
      <c r="AT16" s="136"/>
    </row>
    <row r="17" spans="2:46" ht="15" customHeight="1" x14ac:dyDescent="0.3">
      <c r="B17" s="9">
        <v>42118</v>
      </c>
      <c r="C17" s="48" t="s">
        <v>60</v>
      </c>
      <c r="D17" s="82"/>
      <c r="E17" s="83">
        <v>8</v>
      </c>
      <c r="F17" s="10">
        <v>0</v>
      </c>
      <c r="G17" s="11">
        <v>246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864</v>
      </c>
      <c r="K17" s="6">
        <f t="shared" si="8"/>
        <v>4136</v>
      </c>
      <c r="L17" s="7">
        <f t="shared" si="1"/>
        <v>392</v>
      </c>
      <c r="M17" s="4">
        <f t="shared" si="4"/>
        <v>246</v>
      </c>
      <c r="N17" s="104">
        <f t="shared" si="9"/>
        <v>0.62755102040816324</v>
      </c>
      <c r="O17" s="105"/>
      <c r="P17" s="31"/>
      <c r="Q17" s="83">
        <v>0</v>
      </c>
      <c r="R17" s="83">
        <v>0</v>
      </c>
      <c r="S17" s="83">
        <v>0</v>
      </c>
      <c r="T17" s="106"/>
      <c r="U17" s="107"/>
      <c r="V17" s="107"/>
      <c r="W17" s="108"/>
      <c r="Y17" s="9"/>
      <c r="Z17" s="34"/>
      <c r="AA17" s="72"/>
      <c r="AB17" s="72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4" t="str">
        <f t="shared" si="7"/>
        <v/>
      </c>
      <c r="AL17" s="105"/>
      <c r="AM17" s="31"/>
      <c r="AN17" s="72"/>
      <c r="AO17" s="72"/>
      <c r="AP17" s="72"/>
      <c r="AQ17" s="134"/>
      <c r="AR17" s="135"/>
      <c r="AS17" s="135"/>
      <c r="AT17" s="136"/>
    </row>
    <row r="18" spans="2:46" ht="15" customHeight="1" x14ac:dyDescent="0.3">
      <c r="B18" s="9">
        <v>42121</v>
      </c>
      <c r="C18" s="48" t="s">
        <v>60</v>
      </c>
      <c r="D18" s="82"/>
      <c r="E18" s="83">
        <v>8</v>
      </c>
      <c r="F18" s="10">
        <v>0</v>
      </c>
      <c r="G18" s="11">
        <v>188</v>
      </c>
      <c r="H18" s="4" t="e">
        <f>IF(G18="","",(IF(#REF!=0,"",(#REF!*G18*#REF!))))</f>
        <v>#REF!</v>
      </c>
      <c r="I18" s="5">
        <f t="shared" si="0"/>
        <v>8</v>
      </c>
      <c r="J18" s="6">
        <f>SUM(G$12:G18)</f>
        <v>1052</v>
      </c>
      <c r="K18" s="6">
        <f t="shared" si="8"/>
        <v>3948</v>
      </c>
      <c r="L18" s="7">
        <f t="shared" si="1"/>
        <v>392</v>
      </c>
      <c r="M18" s="4">
        <f t="shared" si="4"/>
        <v>188</v>
      </c>
      <c r="N18" s="104">
        <f t="shared" si="9"/>
        <v>0.47959183673469385</v>
      </c>
      <c r="O18" s="105"/>
      <c r="P18" s="31"/>
      <c r="Q18" s="83">
        <v>0</v>
      </c>
      <c r="R18" s="83">
        <v>0</v>
      </c>
      <c r="S18" s="83">
        <v>10</v>
      </c>
      <c r="T18" s="194" t="s">
        <v>70</v>
      </c>
      <c r="U18" s="195"/>
      <c r="V18" s="195"/>
      <c r="W18" s="196"/>
      <c r="Y18" s="9"/>
      <c r="Z18" s="48"/>
      <c r="AA18" s="72"/>
      <c r="AB18" s="72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4" t="str">
        <f t="shared" si="7"/>
        <v/>
      </c>
      <c r="AL18" s="105"/>
      <c r="AM18" s="31"/>
      <c r="AN18" s="72"/>
      <c r="AO18" s="72"/>
      <c r="AP18" s="72"/>
      <c r="AQ18" s="106"/>
      <c r="AR18" s="107"/>
      <c r="AS18" s="107"/>
      <c r="AT18" s="108"/>
    </row>
    <row r="19" spans="2:46" ht="15" customHeight="1" x14ac:dyDescent="0.3">
      <c r="B19" s="9">
        <v>42122</v>
      </c>
      <c r="C19" s="48" t="s">
        <v>60</v>
      </c>
      <c r="D19" s="82"/>
      <c r="E19" s="83">
        <v>5</v>
      </c>
      <c r="F19" s="10">
        <v>0</v>
      </c>
      <c r="G19" s="11">
        <v>132</v>
      </c>
      <c r="H19" s="4"/>
      <c r="I19" s="5">
        <f t="shared" si="0"/>
        <v>5</v>
      </c>
      <c r="J19" s="6">
        <f>SUM(G$12:G19)</f>
        <v>1184</v>
      </c>
      <c r="K19" s="6">
        <f t="shared" ref="K19:K42" si="11">E$4-J19</f>
        <v>3816</v>
      </c>
      <c r="L19" s="7">
        <f t="shared" ref="L19:L42" si="12">IF(G19="",0,$T$12*(I19-F19-Q19))</f>
        <v>245</v>
      </c>
      <c r="M19" s="4">
        <f t="shared" ref="M19:M42" si="13">G19</f>
        <v>132</v>
      </c>
      <c r="N19" s="104">
        <f t="shared" ref="N19" si="14">IF(L19=0,"",(M19/L19))</f>
        <v>0.53877551020408165</v>
      </c>
      <c r="O19" s="105"/>
      <c r="P19" s="31"/>
      <c r="Q19" s="83">
        <v>0</v>
      </c>
      <c r="R19" s="83">
        <v>0</v>
      </c>
      <c r="S19" s="83">
        <v>0</v>
      </c>
      <c r="T19" s="106"/>
      <c r="U19" s="107"/>
      <c r="V19" s="107"/>
      <c r="W19" s="108"/>
      <c r="Y19" s="9"/>
      <c r="Z19" s="48"/>
      <c r="AA19" s="74"/>
      <c r="AB19" s="72"/>
      <c r="AC19" s="72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4" t="str">
        <f t="shared" si="7"/>
        <v/>
      </c>
      <c r="AL19" s="105"/>
      <c r="AM19" s="31"/>
      <c r="AN19" s="72"/>
      <c r="AO19" s="72"/>
      <c r="AP19" s="72"/>
      <c r="AQ19" s="128"/>
      <c r="AR19" s="129"/>
      <c r="AS19" s="129"/>
      <c r="AT19" s="130"/>
    </row>
    <row r="20" spans="2:46" ht="15" customHeight="1" x14ac:dyDescent="0.3">
      <c r="B20" s="9">
        <v>42123</v>
      </c>
      <c r="C20" s="48" t="s">
        <v>60</v>
      </c>
      <c r="D20" s="82"/>
      <c r="E20" s="83">
        <v>8</v>
      </c>
      <c r="F20" s="10">
        <v>0</v>
      </c>
      <c r="G20" s="11">
        <v>146</v>
      </c>
      <c r="H20" s="4"/>
      <c r="I20" s="5">
        <f t="shared" si="0"/>
        <v>10</v>
      </c>
      <c r="J20" s="6">
        <f>SUM(G$12:G20)</f>
        <v>1330</v>
      </c>
      <c r="K20" s="6">
        <f t="shared" si="11"/>
        <v>3670</v>
      </c>
      <c r="L20" s="7">
        <f t="shared" si="12"/>
        <v>392</v>
      </c>
      <c r="M20" s="4">
        <f t="shared" si="13"/>
        <v>146</v>
      </c>
      <c r="N20" s="104">
        <f t="shared" ref="N20:N46" si="15">IF(L20=0,"",(M20/L20))</f>
        <v>0.37244897959183676</v>
      </c>
      <c r="O20" s="105"/>
      <c r="P20" s="31"/>
      <c r="Q20" s="83">
        <v>2</v>
      </c>
      <c r="R20" s="83">
        <v>7</v>
      </c>
      <c r="S20" s="83">
        <v>0</v>
      </c>
      <c r="T20" s="128" t="s">
        <v>66</v>
      </c>
      <c r="U20" s="129"/>
      <c r="V20" s="129"/>
      <c r="W20" s="130"/>
      <c r="Y20" s="9"/>
      <c r="Z20" s="48"/>
      <c r="AA20" s="74"/>
      <c r="AB20" s="72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4" t="str">
        <f t="shared" si="7"/>
        <v/>
      </c>
      <c r="AL20" s="105"/>
      <c r="AM20" s="31"/>
      <c r="AN20" s="72"/>
      <c r="AO20" s="72"/>
      <c r="AP20" s="72"/>
      <c r="AQ20" s="106"/>
      <c r="AR20" s="107"/>
      <c r="AS20" s="107"/>
      <c r="AT20" s="108"/>
    </row>
    <row r="21" spans="2:46" ht="15" customHeight="1" x14ac:dyDescent="0.3">
      <c r="B21" s="9">
        <v>42124</v>
      </c>
      <c r="C21" s="48" t="s">
        <v>60</v>
      </c>
      <c r="D21" s="82"/>
      <c r="E21" s="83">
        <v>8</v>
      </c>
      <c r="F21" s="10">
        <v>0</v>
      </c>
      <c r="G21" s="11">
        <v>231</v>
      </c>
      <c r="H21" s="4"/>
      <c r="I21" s="5">
        <f t="shared" si="0"/>
        <v>8</v>
      </c>
      <c r="J21" s="6">
        <f>SUM(G$12:G21)</f>
        <v>1561</v>
      </c>
      <c r="K21" s="6">
        <f t="shared" si="11"/>
        <v>3439</v>
      </c>
      <c r="L21" s="7">
        <f t="shared" si="12"/>
        <v>392</v>
      </c>
      <c r="M21" s="4">
        <f t="shared" si="13"/>
        <v>231</v>
      </c>
      <c r="N21" s="104">
        <f t="shared" si="15"/>
        <v>0.5892857142857143</v>
      </c>
      <c r="O21" s="105"/>
      <c r="P21" s="31"/>
      <c r="Q21" s="83">
        <v>0</v>
      </c>
      <c r="R21" s="83">
        <v>0</v>
      </c>
      <c r="S21" s="83">
        <v>0</v>
      </c>
      <c r="T21" s="106"/>
      <c r="U21" s="107"/>
      <c r="V21" s="107"/>
      <c r="W21" s="108"/>
      <c r="Y21" s="9"/>
      <c r="Z21" s="48"/>
      <c r="AA21" s="74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4" t="str">
        <f t="shared" si="7"/>
        <v/>
      </c>
      <c r="AL21" s="105"/>
      <c r="AM21" s="31"/>
      <c r="AN21" s="72"/>
      <c r="AO21" s="72"/>
      <c r="AP21" s="72"/>
      <c r="AQ21" s="128"/>
      <c r="AR21" s="129"/>
      <c r="AS21" s="129"/>
      <c r="AT21" s="130"/>
    </row>
    <row r="22" spans="2:46" ht="15" customHeight="1" x14ac:dyDescent="0.3">
      <c r="B22" s="9">
        <v>42125</v>
      </c>
      <c r="C22" s="48" t="s">
        <v>60</v>
      </c>
      <c r="D22" s="82"/>
      <c r="E22" s="83">
        <v>8</v>
      </c>
      <c r="F22" s="10">
        <v>0</v>
      </c>
      <c r="G22" s="11">
        <v>206</v>
      </c>
      <c r="H22" s="4"/>
      <c r="I22" s="5">
        <f t="shared" si="0"/>
        <v>10</v>
      </c>
      <c r="J22" s="6">
        <f>SUM(G$12:G22)</f>
        <v>1767</v>
      </c>
      <c r="K22" s="6">
        <f t="shared" si="11"/>
        <v>3233</v>
      </c>
      <c r="L22" s="7">
        <f t="shared" si="12"/>
        <v>392</v>
      </c>
      <c r="M22" s="4">
        <f t="shared" si="13"/>
        <v>206</v>
      </c>
      <c r="N22" s="104">
        <f t="shared" si="15"/>
        <v>0.52551020408163263</v>
      </c>
      <c r="O22" s="105"/>
      <c r="P22" s="31"/>
      <c r="Q22" s="83">
        <v>2</v>
      </c>
      <c r="R22" s="83">
        <v>7</v>
      </c>
      <c r="S22" s="83">
        <v>0</v>
      </c>
      <c r="T22" s="197"/>
      <c r="U22" s="198"/>
      <c r="V22" s="198"/>
      <c r="W22" s="199"/>
      <c r="Y22" s="9"/>
      <c r="Z22" s="12"/>
      <c r="AA22" s="74"/>
      <c r="AB22" s="72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4" t="str">
        <f t="shared" si="7"/>
        <v/>
      </c>
      <c r="AL22" s="105"/>
      <c r="AM22" s="31"/>
      <c r="AN22" s="72"/>
      <c r="AO22" s="72"/>
      <c r="AP22" s="72"/>
      <c r="AQ22" s="106"/>
      <c r="AR22" s="107"/>
      <c r="AS22" s="107"/>
      <c r="AT22" s="108"/>
    </row>
    <row r="23" spans="2:46" ht="15" customHeight="1" x14ac:dyDescent="0.3">
      <c r="B23" s="27">
        <v>42128</v>
      </c>
      <c r="C23" s="28" t="s">
        <v>60</v>
      </c>
      <c r="D23" s="28"/>
      <c r="E23" s="28">
        <v>8</v>
      </c>
      <c r="F23" s="29">
        <v>0</v>
      </c>
      <c r="G23" s="30">
        <v>144</v>
      </c>
      <c r="H23" s="4"/>
      <c r="I23" s="5">
        <f t="shared" si="0"/>
        <v>10.5</v>
      </c>
      <c r="J23" s="6">
        <f>SUM(G$12:G23)</f>
        <v>1911</v>
      </c>
      <c r="K23" s="6">
        <f t="shared" si="11"/>
        <v>3089</v>
      </c>
      <c r="L23" s="7">
        <f t="shared" si="12"/>
        <v>392</v>
      </c>
      <c r="M23" s="4">
        <f t="shared" si="13"/>
        <v>144</v>
      </c>
      <c r="N23" s="104">
        <f t="shared" si="15"/>
        <v>0.36734693877551022</v>
      </c>
      <c r="O23" s="105"/>
      <c r="P23" s="31"/>
      <c r="Q23" s="28">
        <v>2.5</v>
      </c>
      <c r="R23" s="28">
        <v>2</v>
      </c>
      <c r="S23" s="28">
        <v>7</v>
      </c>
      <c r="T23" s="134" t="s">
        <v>67</v>
      </c>
      <c r="U23" s="135"/>
      <c r="V23" s="135"/>
      <c r="W23" s="136"/>
      <c r="Y23" s="9"/>
      <c r="Z23" s="12"/>
      <c r="AA23" s="74"/>
      <c r="AB23" s="72"/>
      <c r="AC23" s="10"/>
      <c r="AD23" s="11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4" t="str">
        <f t="shared" si="7"/>
        <v/>
      </c>
      <c r="AL23" s="105"/>
      <c r="AM23" s="31"/>
      <c r="AN23" s="72"/>
      <c r="AO23" s="72"/>
      <c r="AP23" s="72"/>
      <c r="AQ23" s="106"/>
      <c r="AR23" s="107"/>
      <c r="AS23" s="107"/>
      <c r="AT23" s="108"/>
    </row>
    <row r="24" spans="2:46" ht="15" customHeight="1" x14ac:dyDescent="0.3">
      <c r="B24" s="27">
        <v>42130</v>
      </c>
      <c r="C24" s="28" t="s">
        <v>60</v>
      </c>
      <c r="D24" s="28"/>
      <c r="E24" s="28">
        <v>8</v>
      </c>
      <c r="F24" s="32">
        <v>0</v>
      </c>
      <c r="G24" s="30">
        <v>145</v>
      </c>
      <c r="H24" s="4"/>
      <c r="I24" s="5">
        <f t="shared" si="0"/>
        <v>11</v>
      </c>
      <c r="J24" s="6">
        <f>SUM(G$12:G24)</f>
        <v>2056</v>
      </c>
      <c r="K24" s="6">
        <f t="shared" si="11"/>
        <v>2944</v>
      </c>
      <c r="L24" s="7">
        <f t="shared" si="12"/>
        <v>392</v>
      </c>
      <c r="M24" s="4">
        <f t="shared" si="13"/>
        <v>145</v>
      </c>
      <c r="N24" s="104">
        <f t="shared" si="15"/>
        <v>0.36989795918367346</v>
      </c>
      <c r="O24" s="105"/>
      <c r="P24" s="31"/>
      <c r="Q24" s="28">
        <v>3</v>
      </c>
      <c r="R24" s="28">
        <v>2</v>
      </c>
      <c r="S24" s="28">
        <v>0</v>
      </c>
      <c r="T24" s="134" t="s">
        <v>62</v>
      </c>
      <c r="U24" s="135"/>
      <c r="V24" s="135"/>
      <c r="W24" s="136"/>
      <c r="Y24" s="9"/>
      <c r="Z24" s="12"/>
      <c r="AA24" s="74"/>
      <c r="AB24" s="28"/>
      <c r="AC24" s="32"/>
      <c r="AD24" s="30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4" t="str">
        <f t="shared" si="7"/>
        <v/>
      </c>
      <c r="AL24" s="105"/>
      <c r="AM24" s="31"/>
      <c r="AN24" s="72"/>
      <c r="AO24" s="72"/>
      <c r="AP24" s="72"/>
      <c r="AQ24" s="106"/>
      <c r="AR24" s="107"/>
      <c r="AS24" s="107"/>
      <c r="AT24" s="108"/>
    </row>
    <row r="25" spans="2:46" ht="15" customHeight="1" x14ac:dyDescent="0.3">
      <c r="B25" s="9"/>
      <c r="C25" s="12"/>
      <c r="D25" s="47"/>
      <c r="E25" s="46"/>
      <c r="F25" s="10"/>
      <c r="G25" s="11"/>
      <c r="H25" s="4"/>
      <c r="I25" s="5" t="str">
        <f t="shared" si="0"/>
        <v/>
      </c>
      <c r="J25" s="6">
        <f>SUM(G$12:G25)</f>
        <v>2056</v>
      </c>
      <c r="K25" s="6">
        <f t="shared" si="11"/>
        <v>2944</v>
      </c>
      <c r="L25" s="7">
        <f t="shared" si="12"/>
        <v>0</v>
      </c>
      <c r="M25" s="4">
        <f t="shared" si="13"/>
        <v>0</v>
      </c>
      <c r="N25" s="104" t="str">
        <f t="shared" si="15"/>
        <v/>
      </c>
      <c r="O25" s="105"/>
      <c r="P25" s="31"/>
      <c r="Q25" s="46"/>
      <c r="R25" s="46"/>
      <c r="S25" s="46"/>
      <c r="T25" s="197" t="s">
        <v>68</v>
      </c>
      <c r="U25" s="198"/>
      <c r="V25" s="198"/>
      <c r="W25" s="199"/>
      <c r="Y25" s="9"/>
      <c r="Z25" s="12"/>
      <c r="AA25" s="74"/>
      <c r="AB25" s="72"/>
      <c r="AC25" s="10"/>
      <c r="AD25" s="11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4" t="str">
        <f t="shared" si="7"/>
        <v/>
      </c>
      <c r="AL25" s="105"/>
      <c r="AM25" s="31"/>
      <c r="AN25" s="72"/>
      <c r="AO25" s="72"/>
      <c r="AP25" s="72"/>
      <c r="AQ25" s="106"/>
      <c r="AR25" s="107"/>
      <c r="AS25" s="107"/>
      <c r="AT25" s="108"/>
    </row>
    <row r="26" spans="2:46" ht="15" customHeight="1" x14ac:dyDescent="0.3">
      <c r="B26" s="9"/>
      <c r="C26" s="12"/>
      <c r="D26" s="47"/>
      <c r="E26" s="28"/>
      <c r="F26" s="32"/>
      <c r="G26" s="30"/>
      <c r="H26" s="4"/>
      <c r="I26" s="5" t="str">
        <f t="shared" si="0"/>
        <v/>
      </c>
      <c r="J26" s="6">
        <f>SUM(G$12:G26)</f>
        <v>2056</v>
      </c>
      <c r="K26" s="6">
        <f t="shared" si="11"/>
        <v>2944</v>
      </c>
      <c r="L26" s="7">
        <f t="shared" si="12"/>
        <v>0</v>
      </c>
      <c r="M26" s="4">
        <f t="shared" si="13"/>
        <v>0</v>
      </c>
      <c r="N26" s="104" t="str">
        <f t="shared" si="15"/>
        <v/>
      </c>
      <c r="O26" s="105"/>
      <c r="P26" s="31"/>
      <c r="Q26" s="46"/>
      <c r="R26" s="46"/>
      <c r="S26" s="46"/>
      <c r="T26" s="106"/>
      <c r="U26" s="107"/>
      <c r="V26" s="107"/>
      <c r="W26" s="108"/>
      <c r="Y26" s="9"/>
      <c r="Z26" s="12"/>
      <c r="AA26" s="74"/>
      <c r="AB26" s="28"/>
      <c r="AC26" s="32"/>
      <c r="AD26" s="30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4" t="str">
        <f t="shared" si="7"/>
        <v/>
      </c>
      <c r="AL26" s="105"/>
      <c r="AM26" s="31"/>
      <c r="AN26" s="72"/>
      <c r="AO26" s="72"/>
      <c r="AP26" s="72"/>
      <c r="AQ26" s="106"/>
      <c r="AR26" s="107"/>
      <c r="AS26" s="107"/>
      <c r="AT26" s="108"/>
    </row>
    <row r="27" spans="2:46" ht="15" customHeight="1" x14ac:dyDescent="0.3">
      <c r="B27" s="9"/>
      <c r="C27" s="12"/>
      <c r="D27" s="47"/>
      <c r="E27" s="46"/>
      <c r="F27" s="10"/>
      <c r="G27" s="11"/>
      <c r="H27" s="4"/>
      <c r="I27" s="5" t="str">
        <f t="shared" si="0"/>
        <v/>
      </c>
      <c r="J27" s="6">
        <f>SUM(G$12:G27)</f>
        <v>2056</v>
      </c>
      <c r="K27" s="6">
        <f t="shared" si="11"/>
        <v>2944</v>
      </c>
      <c r="L27" s="7">
        <f t="shared" si="12"/>
        <v>0</v>
      </c>
      <c r="M27" s="4">
        <f t="shared" si="13"/>
        <v>0</v>
      </c>
      <c r="N27" s="104" t="str">
        <f t="shared" si="15"/>
        <v/>
      </c>
      <c r="O27" s="105"/>
      <c r="P27" s="31"/>
      <c r="Q27" s="46"/>
      <c r="R27" s="46"/>
      <c r="S27" s="46"/>
      <c r="T27" s="106"/>
      <c r="U27" s="107"/>
      <c r="V27" s="107"/>
      <c r="W27" s="108"/>
      <c r="Y27" s="9"/>
      <c r="Z27" s="12"/>
      <c r="AA27" s="74"/>
      <c r="AB27" s="72"/>
      <c r="AC27" s="10"/>
      <c r="AD27" s="11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4" t="str">
        <f t="shared" si="7"/>
        <v/>
      </c>
      <c r="AL27" s="105"/>
      <c r="AM27" s="31"/>
      <c r="AN27" s="72"/>
      <c r="AO27" s="72"/>
      <c r="AP27" s="72"/>
      <c r="AQ27" s="106"/>
      <c r="AR27" s="107"/>
      <c r="AS27" s="107"/>
      <c r="AT27" s="108"/>
    </row>
    <row r="28" spans="2:46" ht="15" customHeight="1" x14ac:dyDescent="0.3">
      <c r="B28" s="9"/>
      <c r="C28" s="12"/>
      <c r="D28" s="47"/>
      <c r="E28" s="28"/>
      <c r="F28" s="32"/>
      <c r="G28" s="30"/>
      <c r="H28" s="4"/>
      <c r="I28" s="5" t="str">
        <f t="shared" si="0"/>
        <v/>
      </c>
      <c r="J28" s="6">
        <f>SUM(G$12:G28)</f>
        <v>2056</v>
      </c>
      <c r="K28" s="6">
        <f t="shared" si="11"/>
        <v>2944</v>
      </c>
      <c r="L28" s="7">
        <f t="shared" si="12"/>
        <v>0</v>
      </c>
      <c r="M28" s="4">
        <f t="shared" si="13"/>
        <v>0</v>
      </c>
      <c r="N28" s="104" t="str">
        <f t="shared" si="15"/>
        <v/>
      </c>
      <c r="O28" s="105"/>
      <c r="P28" s="31"/>
      <c r="Q28" s="46"/>
      <c r="R28" s="46"/>
      <c r="S28" s="46"/>
      <c r="T28" s="106"/>
      <c r="U28" s="107"/>
      <c r="V28" s="107"/>
      <c r="W28" s="108"/>
      <c r="Y28" s="9"/>
      <c r="Z28" s="12"/>
      <c r="AA28" s="74"/>
      <c r="AB28" s="28"/>
      <c r="AC28" s="32"/>
      <c r="AD28" s="30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4" t="str">
        <f t="shared" si="7"/>
        <v/>
      </c>
      <c r="AL28" s="105"/>
      <c r="AM28" s="31"/>
      <c r="AN28" s="72"/>
      <c r="AO28" s="72"/>
      <c r="AP28" s="72"/>
      <c r="AQ28" s="106"/>
      <c r="AR28" s="107"/>
      <c r="AS28" s="107"/>
      <c r="AT28" s="108"/>
    </row>
    <row r="29" spans="2:46" ht="15" customHeight="1" x14ac:dyDescent="0.3">
      <c r="B29" s="9"/>
      <c r="C29" s="12"/>
      <c r="D29" s="47"/>
      <c r="E29" s="46"/>
      <c r="F29" s="10"/>
      <c r="G29" s="11"/>
      <c r="H29" s="4"/>
      <c r="I29" s="5" t="str">
        <f t="shared" si="0"/>
        <v/>
      </c>
      <c r="J29" s="6">
        <f>SUM(G$12:G29)</f>
        <v>2056</v>
      </c>
      <c r="K29" s="6">
        <f t="shared" si="11"/>
        <v>2944</v>
      </c>
      <c r="L29" s="7">
        <f t="shared" si="12"/>
        <v>0</v>
      </c>
      <c r="M29" s="4">
        <f t="shared" si="13"/>
        <v>0</v>
      </c>
      <c r="N29" s="104" t="str">
        <f t="shared" si="15"/>
        <v/>
      </c>
      <c r="O29" s="105"/>
      <c r="P29" s="31"/>
      <c r="Q29" s="46"/>
      <c r="R29" s="46"/>
      <c r="S29" s="46"/>
      <c r="T29" s="106"/>
      <c r="U29" s="107"/>
      <c r="V29" s="107"/>
      <c r="W29" s="108"/>
      <c r="Y29" s="9"/>
      <c r="Z29" s="12"/>
      <c r="AA29" s="74"/>
      <c r="AB29" s="72"/>
      <c r="AC29" s="10"/>
      <c r="AD29" s="11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4" t="str">
        <f t="shared" si="7"/>
        <v/>
      </c>
      <c r="AL29" s="105"/>
      <c r="AM29" s="31"/>
      <c r="AN29" s="72"/>
      <c r="AO29" s="72"/>
      <c r="AP29" s="72"/>
      <c r="AQ29" s="106"/>
      <c r="AR29" s="107"/>
      <c r="AS29" s="107"/>
      <c r="AT29" s="108"/>
    </row>
    <row r="30" spans="2:46" ht="15" customHeight="1" x14ac:dyDescent="0.3">
      <c r="B30" s="9"/>
      <c r="C30" s="12"/>
      <c r="D30" s="47"/>
      <c r="E30" s="28"/>
      <c r="F30" s="32"/>
      <c r="G30" s="30"/>
      <c r="H30" s="4"/>
      <c r="I30" s="5" t="str">
        <f t="shared" si="0"/>
        <v/>
      </c>
      <c r="J30" s="6">
        <f>SUM(G$12:G30)</f>
        <v>2056</v>
      </c>
      <c r="K30" s="6">
        <f t="shared" si="11"/>
        <v>2944</v>
      </c>
      <c r="L30" s="7">
        <f t="shared" si="12"/>
        <v>0</v>
      </c>
      <c r="M30" s="4">
        <f t="shared" si="13"/>
        <v>0</v>
      </c>
      <c r="N30" s="104" t="str">
        <f t="shared" si="15"/>
        <v/>
      </c>
      <c r="O30" s="105"/>
      <c r="P30" s="31"/>
      <c r="Q30" s="46"/>
      <c r="R30" s="46"/>
      <c r="S30" s="46"/>
      <c r="T30" s="106"/>
      <c r="U30" s="107"/>
      <c r="V30" s="107"/>
      <c r="W30" s="108"/>
      <c r="Y30" s="9"/>
      <c r="Z30" s="12"/>
      <c r="AA30" s="74"/>
      <c r="AB30" s="28"/>
      <c r="AC30" s="32"/>
      <c r="AD30" s="30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4" t="str">
        <f t="shared" si="7"/>
        <v/>
      </c>
      <c r="AL30" s="105"/>
      <c r="AM30" s="31"/>
      <c r="AN30" s="72"/>
      <c r="AO30" s="72"/>
      <c r="AP30" s="72"/>
      <c r="AQ30" s="106"/>
      <c r="AR30" s="107"/>
      <c r="AS30" s="107"/>
      <c r="AT30" s="108"/>
    </row>
    <row r="31" spans="2:46" ht="15" customHeight="1" x14ac:dyDescent="0.3">
      <c r="B31" s="9"/>
      <c r="C31" s="12"/>
      <c r="D31" s="47"/>
      <c r="E31" s="46"/>
      <c r="F31" s="10"/>
      <c r="G31" s="11"/>
      <c r="H31" s="4"/>
      <c r="I31" s="5" t="str">
        <f t="shared" si="0"/>
        <v/>
      </c>
      <c r="J31" s="6">
        <f>SUM(G$12:G31)</f>
        <v>2056</v>
      </c>
      <c r="K31" s="6">
        <f t="shared" si="11"/>
        <v>2944</v>
      </c>
      <c r="L31" s="7">
        <f t="shared" si="12"/>
        <v>0</v>
      </c>
      <c r="M31" s="4">
        <f t="shared" si="13"/>
        <v>0</v>
      </c>
      <c r="N31" s="104" t="str">
        <f t="shared" si="15"/>
        <v/>
      </c>
      <c r="O31" s="105"/>
      <c r="P31" s="31"/>
      <c r="Q31" s="46"/>
      <c r="R31" s="46"/>
      <c r="S31" s="46"/>
      <c r="T31" s="106"/>
      <c r="U31" s="107"/>
      <c r="V31" s="107"/>
      <c r="W31" s="108"/>
      <c r="Y31" s="9"/>
      <c r="Z31" s="12"/>
      <c r="AA31" s="74"/>
      <c r="AB31" s="72"/>
      <c r="AC31" s="10"/>
      <c r="AD31" s="11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4" t="str">
        <f t="shared" si="7"/>
        <v/>
      </c>
      <c r="AL31" s="105"/>
      <c r="AM31" s="31"/>
      <c r="AN31" s="72"/>
      <c r="AO31" s="72"/>
      <c r="AP31" s="72"/>
      <c r="AQ31" s="106"/>
      <c r="AR31" s="107"/>
      <c r="AS31" s="107"/>
      <c r="AT31" s="108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ref="I32:I38" si="16">IF(G32="","",(SUM(E32+F32+Q32)))</f>
        <v/>
      </c>
      <c r="J32" s="6">
        <f>SUM(G$12:G32)</f>
        <v>2056</v>
      </c>
      <c r="K32" s="6">
        <f t="shared" ref="K32:K38" si="17">E$4-J32</f>
        <v>2944</v>
      </c>
      <c r="L32" s="7">
        <f t="shared" ref="L32:L38" si="18">IF(G32="",0,$T$12*(I32-F32-Q32))</f>
        <v>0</v>
      </c>
      <c r="M32" s="4">
        <f t="shared" ref="M32:M38" si="19">G32</f>
        <v>0</v>
      </c>
      <c r="N32" s="104" t="str">
        <f t="shared" ref="N32:N38" si="20">IF(L32=0,"",(M32/L32))</f>
        <v/>
      </c>
      <c r="O32" s="105"/>
      <c r="P32" s="31"/>
      <c r="Q32" s="46"/>
      <c r="R32" s="46"/>
      <c r="S32" s="46"/>
      <c r="T32" s="106"/>
      <c r="U32" s="107"/>
      <c r="V32" s="107"/>
      <c r="W32" s="108"/>
      <c r="Y32" s="9"/>
      <c r="Z32" s="12"/>
      <c r="AA32" s="74"/>
      <c r="AB32" s="72"/>
      <c r="AC32" s="10"/>
      <c r="AD32" s="11"/>
      <c r="AE32" s="4"/>
      <c r="AF32" s="5" t="str">
        <f t="shared" ref="AF32:AF38" si="21">IF(AD32="","",(SUM(AB32+AC32+AN32)))</f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4" t="str">
        <f t="shared" si="7"/>
        <v/>
      </c>
      <c r="AL32" s="105"/>
      <c r="AM32" s="31"/>
      <c r="AN32" s="72"/>
      <c r="AO32" s="72"/>
      <c r="AP32" s="72"/>
      <c r="AQ32" s="106"/>
      <c r="AR32" s="107"/>
      <c r="AS32" s="107"/>
      <c r="AT32" s="108"/>
    </row>
    <row r="33" spans="2:46" ht="15" customHeight="1" x14ac:dyDescent="0.3">
      <c r="B33" s="9"/>
      <c r="C33" s="12"/>
      <c r="D33" s="47"/>
      <c r="E33" s="46"/>
      <c r="F33" s="10"/>
      <c r="G33" s="11"/>
      <c r="H33" s="4"/>
      <c r="I33" s="5" t="str">
        <f t="shared" si="16"/>
        <v/>
      </c>
      <c r="J33" s="6">
        <f>SUM(G$12:G33)</f>
        <v>2056</v>
      </c>
      <c r="K33" s="6">
        <f t="shared" si="17"/>
        <v>2944</v>
      </c>
      <c r="L33" s="7">
        <f t="shared" si="18"/>
        <v>0</v>
      </c>
      <c r="M33" s="4">
        <f t="shared" si="19"/>
        <v>0</v>
      </c>
      <c r="N33" s="104" t="str">
        <f t="shared" si="20"/>
        <v/>
      </c>
      <c r="O33" s="105"/>
      <c r="P33" s="31"/>
      <c r="Q33" s="46"/>
      <c r="R33" s="46"/>
      <c r="S33" s="46"/>
      <c r="T33" s="106"/>
      <c r="U33" s="107"/>
      <c r="V33" s="107"/>
      <c r="W33" s="108"/>
      <c r="Y33" s="9"/>
      <c r="Z33" s="12"/>
      <c r="AA33" s="74"/>
      <c r="AB33" s="72"/>
      <c r="AC33" s="10"/>
      <c r="AD33" s="11"/>
      <c r="AE33" s="4"/>
      <c r="AF33" s="5" t="str">
        <f t="shared" si="21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4" t="str">
        <f t="shared" si="7"/>
        <v/>
      </c>
      <c r="AL33" s="105"/>
      <c r="AM33" s="31"/>
      <c r="AN33" s="72"/>
      <c r="AO33" s="72"/>
      <c r="AP33" s="72"/>
      <c r="AQ33" s="106"/>
      <c r="AR33" s="107"/>
      <c r="AS33" s="107"/>
      <c r="AT33" s="108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16"/>
        <v/>
      </c>
      <c r="J34" s="6">
        <f>SUM(G$12:G34)</f>
        <v>2056</v>
      </c>
      <c r="K34" s="6">
        <f t="shared" si="17"/>
        <v>2944</v>
      </c>
      <c r="L34" s="7">
        <f t="shared" si="18"/>
        <v>0</v>
      </c>
      <c r="M34" s="4">
        <f t="shared" si="19"/>
        <v>0</v>
      </c>
      <c r="N34" s="104" t="str">
        <f t="shared" si="20"/>
        <v/>
      </c>
      <c r="O34" s="105"/>
      <c r="P34" s="31"/>
      <c r="Q34" s="46"/>
      <c r="R34" s="46"/>
      <c r="S34" s="46"/>
      <c r="T34" s="106"/>
      <c r="U34" s="107"/>
      <c r="V34" s="107"/>
      <c r="W34" s="108"/>
      <c r="Y34" s="9"/>
      <c r="Z34" s="12"/>
      <c r="AA34" s="74"/>
      <c r="AB34" s="72"/>
      <c r="AC34" s="10"/>
      <c r="AD34" s="11"/>
      <c r="AE34" s="4"/>
      <c r="AF34" s="5" t="str">
        <f t="shared" si="21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4" t="str">
        <f t="shared" si="7"/>
        <v/>
      </c>
      <c r="AL34" s="105"/>
      <c r="AM34" s="31"/>
      <c r="AN34" s="72"/>
      <c r="AO34" s="72"/>
      <c r="AP34" s="72"/>
      <c r="AQ34" s="106"/>
      <c r="AR34" s="107"/>
      <c r="AS34" s="107"/>
      <c r="AT34" s="108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si="16"/>
        <v/>
      </c>
      <c r="J35" s="6">
        <f>SUM(G$12:G35)</f>
        <v>2056</v>
      </c>
      <c r="K35" s="6">
        <f t="shared" si="17"/>
        <v>2944</v>
      </c>
      <c r="L35" s="7">
        <f t="shared" si="18"/>
        <v>0</v>
      </c>
      <c r="M35" s="4">
        <f t="shared" si="19"/>
        <v>0</v>
      </c>
      <c r="N35" s="104" t="str">
        <f t="shared" si="20"/>
        <v/>
      </c>
      <c r="O35" s="105"/>
      <c r="P35" s="31"/>
      <c r="Q35" s="46"/>
      <c r="R35" s="46"/>
      <c r="S35" s="46"/>
      <c r="T35" s="106"/>
      <c r="U35" s="107"/>
      <c r="V35" s="107"/>
      <c r="W35" s="108"/>
      <c r="Y35" s="9"/>
      <c r="Z35" s="12"/>
      <c r="AA35" s="74"/>
      <c r="AB35" s="72"/>
      <c r="AC35" s="10"/>
      <c r="AD35" s="11"/>
      <c r="AE35" s="4"/>
      <c r="AF35" s="5" t="str">
        <f t="shared" si="21"/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4" t="str">
        <f t="shared" si="7"/>
        <v/>
      </c>
      <c r="AL35" s="105"/>
      <c r="AM35" s="31"/>
      <c r="AN35" s="72"/>
      <c r="AO35" s="72"/>
      <c r="AP35" s="72"/>
      <c r="AQ35" s="106"/>
      <c r="AR35" s="107"/>
      <c r="AS35" s="107"/>
      <c r="AT35" s="108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2056</v>
      </c>
      <c r="K36" s="6">
        <f t="shared" si="17"/>
        <v>2944</v>
      </c>
      <c r="L36" s="7">
        <f t="shared" si="18"/>
        <v>0</v>
      </c>
      <c r="M36" s="4">
        <f t="shared" si="19"/>
        <v>0</v>
      </c>
      <c r="N36" s="104" t="str">
        <f t="shared" si="20"/>
        <v/>
      </c>
      <c r="O36" s="105"/>
      <c r="P36" s="31"/>
      <c r="Q36" s="46"/>
      <c r="R36" s="46"/>
      <c r="S36" s="46"/>
      <c r="T36" s="106"/>
      <c r="U36" s="107"/>
      <c r="V36" s="107"/>
      <c r="W36" s="108"/>
      <c r="Y36" s="9"/>
      <c r="Z36" s="12"/>
      <c r="AA36" s="74"/>
      <c r="AB36" s="72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4" t="str">
        <f t="shared" si="7"/>
        <v/>
      </c>
      <c r="AL36" s="105"/>
      <c r="AM36" s="31"/>
      <c r="AN36" s="72"/>
      <c r="AO36" s="72"/>
      <c r="AP36" s="72"/>
      <c r="AQ36" s="106"/>
      <c r="AR36" s="107"/>
      <c r="AS36" s="107"/>
      <c r="AT36" s="108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2056</v>
      </c>
      <c r="K37" s="6">
        <f t="shared" si="17"/>
        <v>2944</v>
      </c>
      <c r="L37" s="7">
        <f t="shared" si="18"/>
        <v>0</v>
      </c>
      <c r="M37" s="4">
        <f t="shared" si="19"/>
        <v>0</v>
      </c>
      <c r="N37" s="104" t="str">
        <f t="shared" si="20"/>
        <v/>
      </c>
      <c r="O37" s="105"/>
      <c r="P37" s="31"/>
      <c r="Q37" s="46"/>
      <c r="R37" s="46"/>
      <c r="S37" s="46"/>
      <c r="T37" s="106"/>
      <c r="U37" s="107"/>
      <c r="V37" s="107"/>
      <c r="W37" s="108"/>
      <c r="Y37" s="9"/>
      <c r="Z37" s="12"/>
      <c r="AA37" s="74"/>
      <c r="AB37" s="72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4" t="str">
        <f t="shared" si="7"/>
        <v/>
      </c>
      <c r="AL37" s="105"/>
      <c r="AM37" s="31"/>
      <c r="AN37" s="72"/>
      <c r="AO37" s="72"/>
      <c r="AP37" s="72"/>
      <c r="AQ37" s="106"/>
      <c r="AR37" s="107"/>
      <c r="AS37" s="107"/>
      <c r="AT37" s="108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2056</v>
      </c>
      <c r="K38" s="6">
        <f t="shared" si="17"/>
        <v>2944</v>
      </c>
      <c r="L38" s="7">
        <f t="shared" si="18"/>
        <v>0</v>
      </c>
      <c r="M38" s="4">
        <f t="shared" si="19"/>
        <v>0</v>
      </c>
      <c r="N38" s="104" t="str">
        <f t="shared" si="20"/>
        <v/>
      </c>
      <c r="O38" s="105"/>
      <c r="P38" s="31"/>
      <c r="Q38" s="46"/>
      <c r="R38" s="46"/>
      <c r="S38" s="46"/>
      <c r="T38" s="106"/>
      <c r="U38" s="107"/>
      <c r="V38" s="107"/>
      <c r="W38" s="108"/>
      <c r="Y38" s="9"/>
      <c r="Z38" s="12"/>
      <c r="AA38" s="74"/>
      <c r="AB38" s="72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4" t="str">
        <f t="shared" si="7"/>
        <v/>
      </c>
      <c r="AL38" s="105"/>
      <c r="AM38" s="31"/>
      <c r="AN38" s="72"/>
      <c r="AO38" s="72"/>
      <c r="AP38" s="72"/>
      <c r="AQ38" s="106"/>
      <c r="AR38" s="107"/>
      <c r="AS38" s="107"/>
      <c r="AT38" s="108"/>
    </row>
    <row r="39" spans="2:46" ht="15" customHeight="1" x14ac:dyDescent="0.3">
      <c r="B39" s="9"/>
      <c r="C39" s="12"/>
      <c r="D39" s="47"/>
      <c r="E39" s="28"/>
      <c r="F39" s="32"/>
      <c r="G39" s="30"/>
      <c r="H39" s="4"/>
      <c r="I39" s="5" t="str">
        <f t="shared" si="0"/>
        <v/>
      </c>
      <c r="J39" s="6">
        <f>SUM(G$12:G39)</f>
        <v>2056</v>
      </c>
      <c r="K39" s="6">
        <f t="shared" si="11"/>
        <v>2944</v>
      </c>
      <c r="L39" s="7">
        <f t="shared" si="12"/>
        <v>0</v>
      </c>
      <c r="M39" s="4">
        <f t="shared" si="13"/>
        <v>0</v>
      </c>
      <c r="N39" s="104" t="str">
        <f t="shared" si="15"/>
        <v/>
      </c>
      <c r="O39" s="105"/>
      <c r="P39" s="31"/>
      <c r="Q39" s="46"/>
      <c r="R39" s="46"/>
      <c r="S39" s="46"/>
      <c r="T39" s="106"/>
      <c r="U39" s="107"/>
      <c r="V39" s="107"/>
      <c r="W39" s="108"/>
      <c r="Y39" s="9"/>
      <c r="Z39" s="12"/>
      <c r="AA39" s="74"/>
      <c r="AB39" s="28"/>
      <c r="AC39" s="32"/>
      <c r="AD39" s="30"/>
      <c r="AE39" s="4"/>
      <c r="AF39" s="5" t="str">
        <f t="shared" ref="AF39:AF47" si="22">IF(AD39="","",(SUM(AB39+AC39+AN39)))</f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4" t="str">
        <f t="shared" si="7"/>
        <v/>
      </c>
      <c r="AL39" s="105"/>
      <c r="AM39" s="31"/>
      <c r="AN39" s="72"/>
      <c r="AO39" s="72"/>
      <c r="AP39" s="72"/>
      <c r="AQ39" s="106"/>
      <c r="AR39" s="107"/>
      <c r="AS39" s="107"/>
      <c r="AT39" s="108"/>
    </row>
    <row r="40" spans="2:46" ht="15" customHeight="1" x14ac:dyDescent="0.25">
      <c r="B40" s="9"/>
      <c r="C40" s="12"/>
      <c r="D40" s="47"/>
      <c r="E40" s="46"/>
      <c r="F40" s="10"/>
      <c r="G40" s="11"/>
      <c r="H40" s="4"/>
      <c r="I40" s="5" t="str">
        <f t="shared" si="0"/>
        <v/>
      </c>
      <c r="J40" s="6">
        <f>SUM(G$12:G40)</f>
        <v>2056</v>
      </c>
      <c r="K40" s="6">
        <f t="shared" si="11"/>
        <v>2944</v>
      </c>
      <c r="L40" s="7">
        <f t="shared" si="12"/>
        <v>0</v>
      </c>
      <c r="M40" s="4">
        <f t="shared" si="13"/>
        <v>0</v>
      </c>
      <c r="N40" s="104" t="str">
        <f t="shared" si="15"/>
        <v/>
      </c>
      <c r="O40" s="105"/>
      <c r="P40" s="31"/>
      <c r="Q40" s="46"/>
      <c r="R40" s="46"/>
      <c r="S40" s="46"/>
      <c r="T40" s="106"/>
      <c r="U40" s="107"/>
      <c r="V40" s="107"/>
      <c r="W40" s="108"/>
      <c r="Y40" s="9"/>
      <c r="Z40" s="12"/>
      <c r="AA40" s="74"/>
      <c r="AB40" s="72"/>
      <c r="AC40" s="10"/>
      <c r="AD40" s="11"/>
      <c r="AE40" s="4"/>
      <c r="AF40" s="5" t="str">
        <f t="shared" si="22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4" t="str">
        <f t="shared" si="7"/>
        <v/>
      </c>
      <c r="AL40" s="105"/>
      <c r="AM40" s="31"/>
      <c r="AN40" s="72"/>
      <c r="AO40" s="72"/>
      <c r="AP40" s="72"/>
      <c r="AQ40" s="106"/>
      <c r="AR40" s="107"/>
      <c r="AS40" s="107"/>
      <c r="AT40" s="108"/>
    </row>
    <row r="41" spans="2:46" ht="15" customHeight="1" x14ac:dyDescent="0.25">
      <c r="B41" s="9"/>
      <c r="C41" s="12"/>
      <c r="D41" s="47"/>
      <c r="E41" s="28"/>
      <c r="F41" s="32"/>
      <c r="G41" s="30"/>
      <c r="H41" s="4"/>
      <c r="I41" s="5" t="str">
        <f t="shared" si="0"/>
        <v/>
      </c>
      <c r="J41" s="6">
        <f>SUM(G$12:G41)</f>
        <v>2056</v>
      </c>
      <c r="K41" s="6">
        <f t="shared" si="11"/>
        <v>2944</v>
      </c>
      <c r="L41" s="7">
        <f t="shared" si="12"/>
        <v>0</v>
      </c>
      <c r="M41" s="4">
        <f t="shared" si="13"/>
        <v>0</v>
      </c>
      <c r="N41" s="104" t="str">
        <f t="shared" si="15"/>
        <v/>
      </c>
      <c r="O41" s="105"/>
      <c r="P41" s="31"/>
      <c r="Q41" s="46"/>
      <c r="R41" s="46"/>
      <c r="S41" s="46"/>
      <c r="T41" s="106"/>
      <c r="U41" s="107"/>
      <c r="V41" s="107"/>
      <c r="W41" s="108"/>
      <c r="Y41" s="9"/>
      <c r="Z41" s="12"/>
      <c r="AA41" s="74"/>
      <c r="AB41" s="28"/>
      <c r="AC41" s="32"/>
      <c r="AD41" s="30"/>
      <c r="AE41" s="4"/>
      <c r="AF41" s="5" t="str">
        <f t="shared" si="22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4" t="str">
        <f t="shared" si="7"/>
        <v/>
      </c>
      <c r="AL41" s="105"/>
      <c r="AM41" s="31"/>
      <c r="AN41" s="72"/>
      <c r="AO41" s="72"/>
      <c r="AP41" s="72"/>
      <c r="AQ41" s="106"/>
      <c r="AR41" s="107"/>
      <c r="AS41" s="107"/>
      <c r="AT41" s="108"/>
    </row>
    <row r="42" spans="2:46" ht="15" customHeight="1" x14ac:dyDescent="0.25">
      <c r="B42" s="9"/>
      <c r="C42" s="12"/>
      <c r="D42" s="47"/>
      <c r="E42" s="46"/>
      <c r="F42" s="10"/>
      <c r="G42" s="11"/>
      <c r="H42" s="4"/>
      <c r="I42" s="5" t="str">
        <f t="shared" si="0"/>
        <v/>
      </c>
      <c r="J42" s="6">
        <f>SUM(G$12:G42)</f>
        <v>2056</v>
      </c>
      <c r="K42" s="6">
        <f t="shared" si="11"/>
        <v>2944</v>
      </c>
      <c r="L42" s="7">
        <f t="shared" si="12"/>
        <v>0</v>
      </c>
      <c r="M42" s="4">
        <f t="shared" si="13"/>
        <v>0</v>
      </c>
      <c r="N42" s="104" t="str">
        <f t="shared" si="15"/>
        <v/>
      </c>
      <c r="O42" s="105"/>
      <c r="P42" s="31"/>
      <c r="Q42" s="46"/>
      <c r="R42" s="46"/>
      <c r="S42" s="46"/>
      <c r="T42" s="106"/>
      <c r="U42" s="107"/>
      <c r="V42" s="107"/>
      <c r="W42" s="108"/>
      <c r="Y42" s="9"/>
      <c r="Z42" s="12"/>
      <c r="AA42" s="74"/>
      <c r="AB42" s="72"/>
      <c r="AC42" s="10"/>
      <c r="AD42" s="11"/>
      <c r="AE42" s="4"/>
      <c r="AF42" s="5" t="str">
        <f t="shared" si="22"/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4" t="str">
        <f t="shared" si="7"/>
        <v/>
      </c>
      <c r="AL42" s="105"/>
      <c r="AM42" s="31"/>
      <c r="AN42" s="72"/>
      <c r="AO42" s="72"/>
      <c r="AP42" s="72"/>
      <c r="AQ42" s="106"/>
      <c r="AR42" s="107"/>
      <c r="AS42" s="107"/>
      <c r="AT42" s="108"/>
    </row>
    <row r="43" spans="2:46" ht="15" customHeight="1" x14ac:dyDescent="0.25">
      <c r="B43" s="9"/>
      <c r="C43" s="12"/>
      <c r="D43" s="47"/>
      <c r="E43" s="28"/>
      <c r="F43" s="32"/>
      <c r="G43" s="30"/>
      <c r="H43" s="4"/>
      <c r="I43" s="5" t="str">
        <f t="shared" si="0"/>
        <v/>
      </c>
      <c r="J43" s="6">
        <f>SUM(G$12:G43)</f>
        <v>2056</v>
      </c>
      <c r="K43" s="6">
        <f t="shared" ref="K43:K46" si="23">E$4-J43</f>
        <v>2944</v>
      </c>
      <c r="L43" s="7">
        <f t="shared" ref="L43:L46" si="24">IF(G43="",0,$T$12*(I43-F43-Q43))</f>
        <v>0</v>
      </c>
      <c r="M43" s="4">
        <f t="shared" ref="M43:M46" si="25">G43</f>
        <v>0</v>
      </c>
      <c r="N43" s="104" t="str">
        <f t="shared" si="15"/>
        <v/>
      </c>
      <c r="O43" s="105"/>
      <c r="P43" s="31"/>
      <c r="Q43" s="46"/>
      <c r="R43" s="46"/>
      <c r="S43" s="46"/>
      <c r="T43" s="106"/>
      <c r="U43" s="107"/>
      <c r="V43" s="107"/>
      <c r="W43" s="108"/>
      <c r="Y43" s="9"/>
      <c r="Z43" s="12"/>
      <c r="AA43" s="74"/>
      <c r="AB43" s="28"/>
      <c r="AC43" s="32"/>
      <c r="AD43" s="30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4" t="str">
        <f t="shared" si="7"/>
        <v/>
      </c>
      <c r="AL43" s="105"/>
      <c r="AM43" s="31"/>
      <c r="AN43" s="72"/>
      <c r="AO43" s="72"/>
      <c r="AP43" s="72"/>
      <c r="AQ43" s="106"/>
      <c r="AR43" s="107"/>
      <c r="AS43" s="107"/>
      <c r="AT43" s="108"/>
    </row>
    <row r="44" spans="2:46" ht="15" customHeight="1" x14ac:dyDescent="0.25">
      <c r="B44" s="9"/>
      <c r="C44" s="12"/>
      <c r="D44" s="47"/>
      <c r="E44" s="46"/>
      <c r="F44" s="10"/>
      <c r="G44" s="11"/>
      <c r="H44" s="4"/>
      <c r="I44" s="5" t="str">
        <f t="shared" si="0"/>
        <v/>
      </c>
      <c r="J44" s="6">
        <f>SUM(G$12:G44)</f>
        <v>2056</v>
      </c>
      <c r="K44" s="6">
        <f t="shared" si="23"/>
        <v>2944</v>
      </c>
      <c r="L44" s="7">
        <f t="shared" si="24"/>
        <v>0</v>
      </c>
      <c r="M44" s="4">
        <f t="shared" si="25"/>
        <v>0</v>
      </c>
      <c r="N44" s="104" t="str">
        <f t="shared" si="15"/>
        <v/>
      </c>
      <c r="O44" s="105"/>
      <c r="P44" s="31"/>
      <c r="Q44" s="46"/>
      <c r="R44" s="46"/>
      <c r="S44" s="46"/>
      <c r="T44" s="106"/>
      <c r="U44" s="107"/>
      <c r="V44" s="107"/>
      <c r="W44" s="108"/>
      <c r="Y44" s="9"/>
      <c r="Z44" s="12"/>
      <c r="AA44" s="74"/>
      <c r="AB44" s="72"/>
      <c r="AC44" s="10"/>
      <c r="AD44" s="11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4" t="str">
        <f t="shared" si="7"/>
        <v/>
      </c>
      <c r="AL44" s="105"/>
      <c r="AM44" s="31"/>
      <c r="AN44" s="72"/>
      <c r="AO44" s="72"/>
      <c r="AP44" s="72"/>
      <c r="AQ44" s="106"/>
      <c r="AR44" s="107"/>
      <c r="AS44" s="107"/>
      <c r="AT44" s="108"/>
    </row>
    <row r="45" spans="2:46" ht="15" customHeight="1" x14ac:dyDescent="0.25">
      <c r="B45" s="9"/>
      <c r="C45" s="12"/>
      <c r="D45" s="47"/>
      <c r="E45" s="28"/>
      <c r="F45" s="32"/>
      <c r="G45" s="30"/>
      <c r="H45" s="4"/>
      <c r="I45" s="5" t="str">
        <f t="shared" si="0"/>
        <v/>
      </c>
      <c r="J45" s="6">
        <f>SUM(G$12:G45)</f>
        <v>2056</v>
      </c>
      <c r="K45" s="6">
        <f t="shared" si="23"/>
        <v>2944</v>
      </c>
      <c r="L45" s="7">
        <f t="shared" si="24"/>
        <v>0</v>
      </c>
      <c r="M45" s="4">
        <f t="shared" si="25"/>
        <v>0</v>
      </c>
      <c r="N45" s="104" t="str">
        <f t="shared" si="15"/>
        <v/>
      </c>
      <c r="O45" s="105"/>
      <c r="P45" s="31"/>
      <c r="Q45" s="46"/>
      <c r="R45" s="46"/>
      <c r="S45" s="46"/>
      <c r="T45" s="106"/>
      <c r="U45" s="107"/>
      <c r="V45" s="107"/>
      <c r="W45" s="108"/>
      <c r="Y45" s="9"/>
      <c r="Z45" s="12"/>
      <c r="AA45" s="74"/>
      <c r="AB45" s="28"/>
      <c r="AC45" s="32"/>
      <c r="AD45" s="30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4" t="str">
        <f t="shared" si="7"/>
        <v/>
      </c>
      <c r="AL45" s="105"/>
      <c r="AM45" s="31"/>
      <c r="AN45" s="72"/>
      <c r="AO45" s="72"/>
      <c r="AP45" s="72"/>
      <c r="AQ45" s="106"/>
      <c r="AR45" s="107"/>
      <c r="AS45" s="107"/>
      <c r="AT45" s="108"/>
    </row>
    <row r="46" spans="2:46" ht="15" customHeight="1" x14ac:dyDescent="0.25">
      <c r="B46" s="9"/>
      <c r="C46" s="12"/>
      <c r="D46" s="47"/>
      <c r="E46" s="46"/>
      <c r="F46" s="10"/>
      <c r="G46" s="11"/>
      <c r="H46" s="4"/>
      <c r="I46" s="5" t="str">
        <f t="shared" si="0"/>
        <v/>
      </c>
      <c r="J46" s="6">
        <f>SUM(G$12:G46)</f>
        <v>2056</v>
      </c>
      <c r="K46" s="6">
        <f t="shared" si="23"/>
        <v>2944</v>
      </c>
      <c r="L46" s="7">
        <f t="shared" si="24"/>
        <v>0</v>
      </c>
      <c r="M46" s="4">
        <f t="shared" si="25"/>
        <v>0</v>
      </c>
      <c r="N46" s="104" t="str">
        <f t="shared" si="15"/>
        <v/>
      </c>
      <c r="O46" s="105"/>
      <c r="P46" s="31"/>
      <c r="Q46" s="46"/>
      <c r="R46" s="46"/>
      <c r="S46" s="46"/>
      <c r="T46" s="106"/>
      <c r="U46" s="107"/>
      <c r="V46" s="107"/>
      <c r="W46" s="108"/>
      <c r="Y46" s="9"/>
      <c r="Z46" s="12"/>
      <c r="AA46" s="74"/>
      <c r="AB46" s="72"/>
      <c r="AC46" s="10"/>
      <c r="AD46" s="11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4" t="str">
        <f t="shared" si="7"/>
        <v/>
      </c>
      <c r="AL46" s="105"/>
      <c r="AM46" s="31"/>
      <c r="AN46" s="72"/>
      <c r="AO46" s="72"/>
      <c r="AP46" s="72"/>
      <c r="AQ46" s="106"/>
      <c r="AR46" s="107"/>
      <c r="AS46" s="107"/>
      <c r="AT46" s="108"/>
    </row>
    <row r="47" spans="2:46" ht="15" customHeight="1" x14ac:dyDescent="0.25">
      <c r="B47" s="9"/>
      <c r="C47" s="12"/>
      <c r="D47" s="42"/>
      <c r="E47" s="28"/>
      <c r="F47" s="32"/>
      <c r="G47" s="30"/>
      <c r="H47" s="4" t="str">
        <f>IF(G47="","",(IF(#REF!=0,"",(#REF!*G47*#REF!))))</f>
        <v/>
      </c>
      <c r="I47" s="5" t="str">
        <f t="shared" si="0"/>
        <v/>
      </c>
      <c r="J47" s="6">
        <f>SUM(G$12:G47)</f>
        <v>2056</v>
      </c>
      <c r="K47" s="6">
        <f t="shared" si="8"/>
        <v>2944</v>
      </c>
      <c r="L47" s="7">
        <f t="shared" si="1"/>
        <v>0</v>
      </c>
      <c r="M47" s="4">
        <f t="shared" si="4"/>
        <v>0</v>
      </c>
      <c r="N47" s="104" t="str">
        <f t="shared" si="5"/>
        <v/>
      </c>
      <c r="O47" s="105"/>
      <c r="P47" s="31"/>
      <c r="Q47" s="8"/>
      <c r="R47" s="8"/>
      <c r="S47" s="8"/>
      <c r="T47" s="106"/>
      <c r="U47" s="107"/>
      <c r="V47" s="107"/>
      <c r="W47" s="108"/>
      <c r="Y47" s="9"/>
      <c r="Z47" s="12"/>
      <c r="AA47" s="74"/>
      <c r="AB47" s="28"/>
      <c r="AC47" s="32"/>
      <c r="AD47" s="30"/>
      <c r="AE47" s="4" t="str">
        <f>IF(AD47="","",(IF(#REF!=0,"",(#REF!*AD47*#REF!))))</f>
        <v/>
      </c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4" t="str">
        <f t="shared" si="7"/>
        <v/>
      </c>
      <c r="AL47" s="105"/>
      <c r="AM47" s="31"/>
      <c r="AN47" s="72"/>
      <c r="AO47" s="72"/>
      <c r="AP47" s="72"/>
      <c r="AQ47" s="106"/>
      <c r="AR47" s="107"/>
      <c r="AS47" s="107"/>
      <c r="AT47" s="108"/>
    </row>
    <row r="48" spans="2:46" ht="15" customHeight="1" x14ac:dyDescent="0.25">
      <c r="B48" s="109" t="s">
        <v>20</v>
      </c>
      <c r="C48" s="110"/>
      <c r="D48" s="43"/>
      <c r="E48" s="55">
        <f>SUM(E13:E47)</f>
        <v>84</v>
      </c>
      <c r="F48" s="55">
        <f>SUM(F13:F47)</f>
        <v>0</v>
      </c>
      <c r="G48" s="55">
        <f>SUM(G13:G47)</f>
        <v>2056</v>
      </c>
      <c r="H48" s="56"/>
      <c r="I48" s="55">
        <f>SUM(I13:I47)</f>
        <v>93.5</v>
      </c>
      <c r="J48" s="57">
        <f>J47</f>
        <v>2056</v>
      </c>
      <c r="K48" s="57">
        <f>K47</f>
        <v>2944</v>
      </c>
      <c r="L48" s="58">
        <f>SUM(L13:L47)</f>
        <v>4116</v>
      </c>
      <c r="M48" s="56">
        <f>SUM(M13:M47)</f>
        <v>2056</v>
      </c>
      <c r="N48" s="111">
        <f>IF(L48&lt;&gt;0,SUM(M48/L48),"")</f>
        <v>0.49951409135082603</v>
      </c>
      <c r="O48" s="112"/>
      <c r="P48" s="59"/>
      <c r="Q48" s="55">
        <f>SUM(Q13:Q47)</f>
        <v>9.5</v>
      </c>
      <c r="R48" s="58"/>
      <c r="S48" s="58">
        <f>SUM(S13:S47)</f>
        <v>23</v>
      </c>
      <c r="T48" s="113"/>
      <c r="U48" s="114"/>
      <c r="V48" s="114"/>
      <c r="W48" s="115"/>
      <c r="Y48" s="109" t="s">
        <v>20</v>
      </c>
      <c r="Z48" s="110"/>
      <c r="AA48" s="43"/>
      <c r="AB48" s="55">
        <f>SUM(AB13:AB47)</f>
        <v>0</v>
      </c>
      <c r="AC48" s="55">
        <f>SUM(AC13:AC47)</f>
        <v>0</v>
      </c>
      <c r="AD48" s="55">
        <f>SUM(AD13:AD47)</f>
        <v>0</v>
      </c>
      <c r="AE48" s="56"/>
      <c r="AF48" s="55">
        <f>SUM(AF13:AF47)</f>
        <v>0</v>
      </c>
      <c r="AG48" s="57">
        <f>AG47</f>
        <v>0</v>
      </c>
      <c r="AH48" s="57">
        <f>AH47</f>
        <v>0</v>
      </c>
      <c r="AI48" s="58">
        <f>SUM(AI13:AI47)</f>
        <v>0</v>
      </c>
      <c r="AJ48" s="56">
        <f>SUM(AJ13:AJ47)</f>
        <v>0</v>
      </c>
      <c r="AK48" s="111" t="str">
        <f>IF(AI48&lt;&gt;0,SUM(AJ48/AI48),"")</f>
        <v/>
      </c>
      <c r="AL48" s="112"/>
      <c r="AM48" s="59"/>
      <c r="AN48" s="55">
        <f>SUM(AN13:AN47)</f>
        <v>0</v>
      </c>
      <c r="AO48" s="58"/>
      <c r="AP48" s="58">
        <f>SUM(AP13:AP47)</f>
        <v>0</v>
      </c>
      <c r="AQ48" s="113"/>
      <c r="AR48" s="114"/>
      <c r="AS48" s="114"/>
      <c r="AT48" s="115"/>
    </row>
    <row r="49" spans="2:46" s="13" customFormat="1" ht="15.75" thickBot="1" x14ac:dyDescent="0.3">
      <c r="B49" s="116" t="s">
        <v>59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8"/>
      <c r="X49" s="81"/>
      <c r="Y49" s="116" t="s">
        <v>38</v>
      </c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8"/>
    </row>
    <row r="50" spans="2:46" s="13" customFormat="1" ht="15" customHeight="1" x14ac:dyDescent="0.25">
      <c r="B50" s="35"/>
      <c r="C50" s="36"/>
      <c r="D50" s="37"/>
      <c r="E50" s="37"/>
      <c r="F50" s="37"/>
      <c r="G50" s="38"/>
      <c r="H50" s="14"/>
      <c r="I50" s="15"/>
      <c r="J50" s="16"/>
      <c r="K50" s="16"/>
      <c r="L50" s="17"/>
      <c r="M50" s="119" t="s">
        <v>33</v>
      </c>
      <c r="N50" s="119"/>
      <c r="O50" s="119"/>
      <c r="P50" s="119"/>
      <c r="Q50" s="119"/>
      <c r="R50" s="119"/>
      <c r="S50" s="119"/>
      <c r="T50" s="119"/>
      <c r="U50" s="119"/>
      <c r="V50" s="119"/>
      <c r="W50" s="120"/>
      <c r="X50" s="81"/>
      <c r="Y50" s="35"/>
      <c r="Z50" s="36"/>
      <c r="AA50" s="37"/>
      <c r="AB50" s="37"/>
      <c r="AC50" s="37"/>
      <c r="AD50" s="38"/>
      <c r="AE50" s="14"/>
      <c r="AF50" s="15"/>
      <c r="AG50" s="16"/>
      <c r="AH50" s="16"/>
      <c r="AI50" s="17"/>
      <c r="AJ50" s="119" t="s">
        <v>33</v>
      </c>
      <c r="AK50" s="119"/>
      <c r="AL50" s="119"/>
      <c r="AM50" s="119"/>
      <c r="AN50" s="119"/>
      <c r="AO50" s="119"/>
      <c r="AP50" s="119"/>
      <c r="AQ50" s="119"/>
      <c r="AR50" s="119"/>
      <c r="AS50" s="119"/>
      <c r="AT50" s="120"/>
    </row>
    <row r="51" spans="2:46" s="13" customFormat="1" ht="42" customHeight="1" x14ac:dyDescent="0.25">
      <c r="B51" s="121" t="s">
        <v>39</v>
      </c>
      <c r="C51" s="122"/>
      <c r="D51" s="122"/>
      <c r="E51" s="122"/>
      <c r="F51" s="122"/>
      <c r="G51" s="122"/>
      <c r="H51" s="2"/>
      <c r="I51" s="40" t="s">
        <v>26</v>
      </c>
      <c r="J51" s="123" t="s">
        <v>31</v>
      </c>
      <c r="K51" s="124"/>
      <c r="L51" s="52" t="s">
        <v>32</v>
      </c>
      <c r="M51" s="125" t="s">
        <v>34</v>
      </c>
      <c r="N51" s="125"/>
      <c r="O51" s="125" t="s">
        <v>36</v>
      </c>
      <c r="P51" s="125"/>
      <c r="Q51" s="125"/>
      <c r="R51" s="125" t="s">
        <v>35</v>
      </c>
      <c r="S51" s="125"/>
      <c r="T51" s="126" t="s">
        <v>13</v>
      </c>
      <c r="U51" s="126"/>
      <c r="V51" s="126" t="s">
        <v>12</v>
      </c>
      <c r="W51" s="127"/>
      <c r="X51" s="81"/>
      <c r="Y51" s="121" t="s">
        <v>39</v>
      </c>
      <c r="Z51" s="122"/>
      <c r="AA51" s="122"/>
      <c r="AB51" s="122"/>
      <c r="AC51" s="122"/>
      <c r="AD51" s="122"/>
      <c r="AE51" s="2"/>
      <c r="AF51" s="40" t="s">
        <v>26</v>
      </c>
      <c r="AG51" s="123" t="s">
        <v>31</v>
      </c>
      <c r="AH51" s="124"/>
      <c r="AI51" s="80" t="s">
        <v>32</v>
      </c>
      <c r="AJ51" s="125" t="s">
        <v>34</v>
      </c>
      <c r="AK51" s="125"/>
      <c r="AL51" s="125" t="s">
        <v>36</v>
      </c>
      <c r="AM51" s="125"/>
      <c r="AN51" s="125"/>
      <c r="AO51" s="125" t="s">
        <v>35</v>
      </c>
      <c r="AP51" s="125"/>
      <c r="AQ51" s="126" t="s">
        <v>13</v>
      </c>
      <c r="AR51" s="126"/>
      <c r="AS51" s="126" t="s">
        <v>12</v>
      </c>
      <c r="AT51" s="127"/>
    </row>
    <row r="52" spans="2:46" ht="18" customHeight="1" x14ac:dyDescent="0.25">
      <c r="B52" s="90" t="s">
        <v>40</v>
      </c>
      <c r="C52" s="91"/>
      <c r="D52" s="91"/>
      <c r="E52" s="91"/>
      <c r="F52" s="92" t="s">
        <v>41</v>
      </c>
      <c r="G52" s="93"/>
      <c r="H52" s="2"/>
      <c r="I52" s="39">
        <v>1</v>
      </c>
      <c r="J52" s="102" t="s">
        <v>42</v>
      </c>
      <c r="K52" s="101"/>
      <c r="L52" s="40">
        <f>SUMIF($R$13:$R$47,1,$Q$13:$Q$47)</f>
        <v>0</v>
      </c>
      <c r="M52" s="92"/>
      <c r="N52" s="93"/>
      <c r="O52" s="103"/>
      <c r="P52" s="96"/>
      <c r="Q52" s="96"/>
      <c r="R52" s="96"/>
      <c r="S52" s="96"/>
      <c r="T52" s="96"/>
      <c r="U52" s="96"/>
      <c r="V52" s="96"/>
      <c r="W52" s="97"/>
      <c r="Y52" s="90" t="s">
        <v>40</v>
      </c>
      <c r="Z52" s="91"/>
      <c r="AA52" s="91"/>
      <c r="AB52" s="91"/>
      <c r="AC52" s="92" t="s">
        <v>41</v>
      </c>
      <c r="AD52" s="93"/>
      <c r="AE52" s="2"/>
      <c r="AF52" s="39">
        <v>1</v>
      </c>
      <c r="AG52" s="102" t="s">
        <v>42</v>
      </c>
      <c r="AH52" s="101"/>
      <c r="AI52" s="40">
        <f>SUMIF($R$13:$R$47,1,$Q$13:$Q$47)</f>
        <v>0</v>
      </c>
      <c r="AJ52" s="92"/>
      <c r="AK52" s="93"/>
      <c r="AL52" s="103"/>
      <c r="AM52" s="96"/>
      <c r="AN52" s="96"/>
      <c r="AO52" s="96"/>
      <c r="AP52" s="96"/>
      <c r="AQ52" s="96"/>
      <c r="AR52" s="96"/>
      <c r="AS52" s="96"/>
      <c r="AT52" s="97"/>
    </row>
    <row r="53" spans="2:46" ht="18" customHeight="1" x14ac:dyDescent="0.25">
      <c r="B53" s="90" t="s">
        <v>43</v>
      </c>
      <c r="C53" s="91"/>
      <c r="D53" s="91"/>
      <c r="E53" s="91"/>
      <c r="F53" s="92" t="e">
        <f>SUM(#REF!+S34+S48)</f>
        <v>#REF!</v>
      </c>
      <c r="G53" s="93"/>
      <c r="H53" s="2"/>
      <c r="I53" s="39">
        <v>2</v>
      </c>
      <c r="J53" s="100" t="s">
        <v>14</v>
      </c>
      <c r="K53" s="101"/>
      <c r="L53" s="40">
        <f>SUMIF($R$13:$R$47,2,$Q$13:$Q$47)</f>
        <v>5.5</v>
      </c>
      <c r="M53" s="92"/>
      <c r="N53" s="93"/>
      <c r="O53" s="96"/>
      <c r="P53" s="96"/>
      <c r="Q53" s="96"/>
      <c r="R53" s="96"/>
      <c r="S53" s="96"/>
      <c r="T53" s="96"/>
      <c r="U53" s="96"/>
      <c r="V53" s="96"/>
      <c r="W53" s="97"/>
      <c r="Y53" s="90" t="s">
        <v>43</v>
      </c>
      <c r="Z53" s="91"/>
      <c r="AA53" s="91"/>
      <c r="AB53" s="91"/>
      <c r="AC53" s="92" t="e">
        <f>SUM(#REF!+AP34+AP48)</f>
        <v>#REF!</v>
      </c>
      <c r="AD53" s="93"/>
      <c r="AE53" s="2"/>
      <c r="AF53" s="39">
        <v>2</v>
      </c>
      <c r="AG53" s="100" t="s">
        <v>14</v>
      </c>
      <c r="AH53" s="101"/>
      <c r="AI53" s="40">
        <f>SUMIF($R$13:$R$47,2,$Q$13:$Q$47)</f>
        <v>5.5</v>
      </c>
      <c r="AJ53" s="92"/>
      <c r="AK53" s="93"/>
      <c r="AL53" s="96"/>
      <c r="AM53" s="96"/>
      <c r="AN53" s="96"/>
      <c r="AO53" s="96"/>
      <c r="AP53" s="96"/>
      <c r="AQ53" s="96"/>
      <c r="AR53" s="96"/>
      <c r="AS53" s="96"/>
      <c r="AT53" s="97"/>
    </row>
    <row r="54" spans="2:46" ht="18" customHeight="1" x14ac:dyDescent="0.25">
      <c r="B54" s="90" t="s">
        <v>44</v>
      </c>
      <c r="C54" s="91"/>
      <c r="D54" s="91"/>
      <c r="E54" s="91"/>
      <c r="F54" s="92">
        <v>0</v>
      </c>
      <c r="G54" s="93"/>
      <c r="H54" s="2"/>
      <c r="I54" s="39">
        <v>3</v>
      </c>
      <c r="J54" s="94" t="s">
        <v>45</v>
      </c>
      <c r="K54" s="95"/>
      <c r="L54" s="40">
        <f>SUMIF($R$13:$R$47,3,$Q$13:$Q$47)</f>
        <v>0</v>
      </c>
      <c r="M54" s="92"/>
      <c r="N54" s="93"/>
      <c r="O54" s="96"/>
      <c r="P54" s="96"/>
      <c r="Q54" s="96"/>
      <c r="R54" s="96"/>
      <c r="S54" s="96"/>
      <c r="T54" s="96"/>
      <c r="U54" s="96"/>
      <c r="V54" s="96"/>
      <c r="W54" s="97"/>
      <c r="Y54" s="90" t="s">
        <v>44</v>
      </c>
      <c r="Z54" s="91"/>
      <c r="AA54" s="91"/>
      <c r="AB54" s="91"/>
      <c r="AC54" s="92">
        <v>0</v>
      </c>
      <c r="AD54" s="93"/>
      <c r="AE54" s="2"/>
      <c r="AF54" s="39">
        <v>3</v>
      </c>
      <c r="AG54" s="94" t="s">
        <v>45</v>
      </c>
      <c r="AH54" s="95"/>
      <c r="AI54" s="40">
        <f>SUMIF($R$13:$R$47,3,$Q$13:$Q$47)</f>
        <v>0</v>
      </c>
      <c r="AJ54" s="92"/>
      <c r="AK54" s="93"/>
      <c r="AL54" s="96"/>
      <c r="AM54" s="96"/>
      <c r="AN54" s="96"/>
      <c r="AO54" s="96"/>
      <c r="AP54" s="96"/>
      <c r="AQ54" s="96"/>
      <c r="AR54" s="96"/>
      <c r="AS54" s="96"/>
      <c r="AT54" s="97"/>
    </row>
    <row r="55" spans="2:46" ht="18" customHeight="1" x14ac:dyDescent="0.25">
      <c r="B55" s="98" t="s">
        <v>46</v>
      </c>
      <c r="C55" s="99"/>
      <c r="D55" s="99"/>
      <c r="E55" s="99"/>
      <c r="F55" s="92">
        <v>0</v>
      </c>
      <c r="G55" s="93"/>
      <c r="H55" s="2"/>
      <c r="I55" s="39">
        <v>4</v>
      </c>
      <c r="J55" s="100" t="s">
        <v>15</v>
      </c>
      <c r="K55" s="101"/>
      <c r="L55" s="40">
        <f>SUMIF($R$13:$R$47,4,$Q$13:$Q$47)</f>
        <v>0</v>
      </c>
      <c r="M55" s="92"/>
      <c r="N55" s="93"/>
      <c r="O55" s="96"/>
      <c r="P55" s="96"/>
      <c r="Q55" s="96"/>
      <c r="R55" s="96"/>
      <c r="S55" s="96"/>
      <c r="T55" s="96"/>
      <c r="U55" s="96"/>
      <c r="V55" s="96"/>
      <c r="W55" s="97"/>
      <c r="Y55" s="98" t="s">
        <v>46</v>
      </c>
      <c r="Z55" s="99"/>
      <c r="AA55" s="99"/>
      <c r="AB55" s="99"/>
      <c r="AC55" s="92">
        <v>0</v>
      </c>
      <c r="AD55" s="93"/>
      <c r="AE55" s="2"/>
      <c r="AF55" s="39">
        <v>4</v>
      </c>
      <c r="AG55" s="100" t="s">
        <v>15</v>
      </c>
      <c r="AH55" s="101"/>
      <c r="AI55" s="40">
        <f>SUMIF($R$13:$R$47,4,$Q$13:$Q$47)</f>
        <v>0</v>
      </c>
      <c r="AJ55" s="92"/>
      <c r="AK55" s="93"/>
      <c r="AL55" s="96"/>
      <c r="AM55" s="96"/>
      <c r="AN55" s="96"/>
      <c r="AO55" s="96"/>
      <c r="AP55" s="96"/>
      <c r="AQ55" s="96"/>
      <c r="AR55" s="96"/>
      <c r="AS55" s="96"/>
      <c r="AT55" s="97"/>
    </row>
    <row r="56" spans="2:46" ht="15.75" customHeight="1" thickBot="1" x14ac:dyDescent="0.3">
      <c r="B56" s="84" t="s">
        <v>47</v>
      </c>
      <c r="C56" s="85"/>
      <c r="D56" s="85"/>
      <c r="E56" s="85"/>
      <c r="F56" s="86">
        <f>J48</f>
        <v>2056</v>
      </c>
      <c r="G56" s="87"/>
      <c r="H56" s="1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9"/>
      <c r="Y56" s="84" t="s">
        <v>47</v>
      </c>
      <c r="Z56" s="85"/>
      <c r="AA56" s="85"/>
      <c r="AB56" s="85"/>
      <c r="AC56" s="86">
        <f>AG48</f>
        <v>0</v>
      </c>
      <c r="AD56" s="87"/>
      <c r="AE56" s="1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9"/>
    </row>
    <row r="57" spans="2:46" ht="28.5" customHeight="1" x14ac:dyDescent="0.25"/>
    <row r="58" spans="2:46" ht="20.25" customHeight="1" x14ac:dyDescent="0.25"/>
  </sheetData>
  <mergeCells count="330">
    <mergeCell ref="R7:W7"/>
    <mergeCell ref="R8:W8"/>
    <mergeCell ref="AO7:AT7"/>
    <mergeCell ref="AO8:AT8"/>
    <mergeCell ref="N45:O45"/>
    <mergeCell ref="N46:O46"/>
    <mergeCell ref="T41:W41"/>
    <mergeCell ref="T21:W21"/>
    <mergeCell ref="T22:W22"/>
    <mergeCell ref="T23:W23"/>
    <mergeCell ref="T24:W24"/>
    <mergeCell ref="T32:W32"/>
    <mergeCell ref="T33:W33"/>
    <mergeCell ref="T42:W42"/>
    <mergeCell ref="T43:W43"/>
    <mergeCell ref="N39:O39"/>
    <mergeCell ref="T29:W29"/>
    <mergeCell ref="T30:W30"/>
    <mergeCell ref="T31:W31"/>
    <mergeCell ref="T39:W39"/>
    <mergeCell ref="T40:W40"/>
    <mergeCell ref="B52:E52"/>
    <mergeCell ref="T48:W48"/>
    <mergeCell ref="B49:W49"/>
    <mergeCell ref="N44:O44"/>
    <mergeCell ref="T44:W44"/>
    <mergeCell ref="T45:W45"/>
    <mergeCell ref="T37:W37"/>
    <mergeCell ref="B48:C48"/>
    <mergeCell ref="O51:Q51"/>
    <mergeCell ref="N47:O47"/>
    <mergeCell ref="N37:O37"/>
    <mergeCell ref="B54:E54"/>
    <mergeCell ref="B55:E55"/>
    <mergeCell ref="B53:E53"/>
    <mergeCell ref="J51:K51"/>
    <mergeCell ref="J53:K53"/>
    <mergeCell ref="J55:K55"/>
    <mergeCell ref="M50:W50"/>
    <mergeCell ref="R53:S53"/>
    <mergeCell ref="R54:S54"/>
    <mergeCell ref="T53:U53"/>
    <mergeCell ref="T55:U55"/>
    <mergeCell ref="V52:W52"/>
    <mergeCell ref="F55:G55"/>
    <mergeCell ref="T54:U54"/>
    <mergeCell ref="M53:N53"/>
    <mergeCell ref="V54:W54"/>
    <mergeCell ref="R51:S51"/>
    <mergeCell ref="T51:U51"/>
    <mergeCell ref="V51:W51"/>
    <mergeCell ref="M52:N52"/>
    <mergeCell ref="F52:G52"/>
    <mergeCell ref="F53:G53"/>
    <mergeCell ref="F54:G54"/>
    <mergeCell ref="M51:N51"/>
    <mergeCell ref="C1:U1"/>
    <mergeCell ref="J2:K2"/>
    <mergeCell ref="B2:C2"/>
    <mergeCell ref="E2:G2"/>
    <mergeCell ref="N29:O29"/>
    <mergeCell ref="N23:O23"/>
    <mergeCell ref="N24:O24"/>
    <mergeCell ref="N25:O25"/>
    <mergeCell ref="N26:O26"/>
    <mergeCell ref="N27:O27"/>
    <mergeCell ref="N28:O28"/>
    <mergeCell ref="T25:W25"/>
    <mergeCell ref="T26:W26"/>
    <mergeCell ref="T27:W27"/>
    <mergeCell ref="T28:W28"/>
    <mergeCell ref="U2:W2"/>
    <mergeCell ref="U3:W3"/>
    <mergeCell ref="U4:W4"/>
    <mergeCell ref="R2:T4"/>
    <mergeCell ref="J3:K3"/>
    <mergeCell ref="L3:O3"/>
    <mergeCell ref="T19:W19"/>
    <mergeCell ref="T20:W20"/>
    <mergeCell ref="N18:O18"/>
    <mergeCell ref="T46:W46"/>
    <mergeCell ref="R10:R11"/>
    <mergeCell ref="S10:S11"/>
    <mergeCell ref="T10:T11"/>
    <mergeCell ref="U10:U11"/>
    <mergeCell ref="V10:V11"/>
    <mergeCell ref="W10:W11"/>
    <mergeCell ref="L12:M12"/>
    <mergeCell ref="N12:O12"/>
    <mergeCell ref="N19:O19"/>
    <mergeCell ref="N17:O17"/>
    <mergeCell ref="N16:O16"/>
    <mergeCell ref="N15:O15"/>
    <mergeCell ref="T34:W34"/>
    <mergeCell ref="T35:W35"/>
    <mergeCell ref="T36:W36"/>
    <mergeCell ref="T38:W38"/>
    <mergeCell ref="N38:O38"/>
    <mergeCell ref="N41:O41"/>
    <mergeCell ref="N42:O42"/>
    <mergeCell ref="N14:O14"/>
    <mergeCell ref="N43:O43"/>
    <mergeCell ref="N36:O36"/>
    <mergeCell ref="N35:O35"/>
    <mergeCell ref="N20:O20"/>
    <mergeCell ref="N21:O21"/>
    <mergeCell ref="N22:O22"/>
    <mergeCell ref="N30:O30"/>
    <mergeCell ref="N31:O31"/>
    <mergeCell ref="B3:C3"/>
    <mergeCell ref="B4:C4"/>
    <mergeCell ref="E3:G3"/>
    <mergeCell ref="E4:G4"/>
    <mergeCell ref="L4:O4"/>
    <mergeCell ref="B6:E6"/>
    <mergeCell ref="F6:G6"/>
    <mergeCell ref="J4:K4"/>
    <mergeCell ref="B7:O7"/>
    <mergeCell ref="B8:O9"/>
    <mergeCell ref="N32:O32"/>
    <mergeCell ref="B56:E56"/>
    <mergeCell ref="F56:G56"/>
    <mergeCell ref="I56:W56"/>
    <mergeCell ref="T13:W13"/>
    <mergeCell ref="T14:W14"/>
    <mergeCell ref="J54:K54"/>
    <mergeCell ref="T15:W15"/>
    <mergeCell ref="T16:W16"/>
    <mergeCell ref="T17:W17"/>
    <mergeCell ref="T18:W18"/>
    <mergeCell ref="T47:W47"/>
    <mergeCell ref="O52:Q52"/>
    <mergeCell ref="O53:Q53"/>
    <mergeCell ref="O54:Q54"/>
    <mergeCell ref="R52:S52"/>
    <mergeCell ref="V55:W55"/>
    <mergeCell ref="R55:S55"/>
    <mergeCell ref="T52:U52"/>
    <mergeCell ref="O55:Q55"/>
    <mergeCell ref="M55:N55"/>
    <mergeCell ref="J52:K52"/>
    <mergeCell ref="B51:G51"/>
    <mergeCell ref="N40:O40"/>
    <mergeCell ref="N33:O33"/>
    <mergeCell ref="M54:N54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3:W53"/>
    <mergeCell ref="N34:O34"/>
    <mergeCell ref="B12:F12"/>
    <mergeCell ref="N48:O48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0:AL20"/>
    <mergeCell ref="AQ20:AT20"/>
    <mergeCell ref="AK21:AL21"/>
    <mergeCell ref="AQ21:AT21"/>
    <mergeCell ref="AK22:AL22"/>
    <mergeCell ref="AQ22:AT22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Y48:Z48"/>
    <mergeCell ref="AK48:AL48"/>
    <mergeCell ref="AQ48:AT48"/>
    <mergeCell ref="Y49:AT49"/>
    <mergeCell ref="AJ50:AT50"/>
    <mergeCell ref="Y51:AD51"/>
    <mergeCell ref="AG51:AH51"/>
    <mergeCell ref="AJ51:AK51"/>
    <mergeCell ref="AL51:AN51"/>
    <mergeCell ref="AO51:AP51"/>
    <mergeCell ref="AQ51:AR51"/>
    <mergeCell ref="AS51:AT51"/>
    <mergeCell ref="Y52:AB52"/>
    <mergeCell ref="AC52:AD52"/>
    <mergeCell ref="AG52:AH52"/>
    <mergeCell ref="AJ52:AK52"/>
    <mergeCell ref="AL52:AN52"/>
    <mergeCell ref="AO52:AP52"/>
    <mergeCell ref="AQ52:AR52"/>
    <mergeCell ref="AS52:AT52"/>
    <mergeCell ref="Y53:AB53"/>
    <mergeCell ref="AC53:AD53"/>
    <mergeCell ref="AG53:AH53"/>
    <mergeCell ref="AJ53:AK53"/>
    <mergeCell ref="AL53:AN53"/>
    <mergeCell ref="AO53:AP53"/>
    <mergeCell ref="AQ53:AR53"/>
    <mergeCell ref="AS53:AT53"/>
    <mergeCell ref="Y56:AB56"/>
    <mergeCell ref="AC56:AD56"/>
    <mergeCell ref="AF56:AT56"/>
    <mergeCell ref="Y54:AB54"/>
    <mergeCell ref="AC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2014-08-12T16:15:13Z</cp:lastPrinted>
  <dcterms:created xsi:type="dcterms:W3CDTF">2014-06-10T19:48:08Z</dcterms:created>
  <dcterms:modified xsi:type="dcterms:W3CDTF">2015-11-24T14:06:49Z</dcterms:modified>
</cp:coreProperties>
</file>