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<sst xmlns="http://schemas.openxmlformats.org/spreadsheetml/2006/main" count="144" uniqueCount="73">
  <si>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</si>
  <si>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</si>
  <si>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</si>
  <si>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</si>
  <si>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</si>
  <si>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</si>
  <si>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</si>
  <si>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</si>
  <si>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</si>
  <si>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</si>
  <si>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</si>
  <si>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</si>
  <si>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</si>
  <si>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</si>
  <si>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</si>
  <si>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</si>
  <si>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</si>
  <si>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</si>
  <si>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</si>
  <si>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</si>
  <si>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</si>
  <si>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</si>
  <si>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</si>
  <si>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</si>
  <si>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</si>
  <si>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</si>
  <si>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</si>
  <si>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</si>
  <si>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</si>
  <si>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</si>
  <si>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</si>
  <si>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</si>
  <si>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</si>
  <si>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</si>
  <si>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</si>
  <si>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</si>
  <si>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</si>
  <si>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</si>
  <si>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</si>
  <si>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</si>
  <si>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</si>
  <si>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</si>
  <si>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</si>
  <si>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</si>
  <si>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</si>
  <si>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</si>
  <si>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</si>
  <si>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</si>
  <si>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</si>
  <si>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</si>
  <si>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</si>
  <si>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</si>
  <si>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</si>
  <si>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</si>
  <si>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</si>
  <si>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</si>
  <si>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</si>
  <si>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</si>
  <si>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</si>
  <si>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</si>
  <si>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</si>
  <si>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143354-01-C</t>
  </si>
  <si>
    <t>143354-01-C-10</t>
  </si>
  <si>
    <t>Routing:        WASH &amp; PACK DEPT</t>
  </si>
  <si>
    <t>72 SEC</t>
  </si>
  <si>
    <t>Machine #  B/S 17</t>
  </si>
  <si>
    <t>MP</t>
  </si>
  <si>
    <t>YES</t>
  </si>
  <si>
    <t>VG</t>
  </si>
  <si>
    <t>DH</t>
  </si>
  <si>
    <t>Wait on parts</t>
  </si>
  <si>
    <t>JOB OUT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</si>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</sst>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3" sqref="T13:W1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72</v>
      </c>
      <c r="M2" s="22"/>
      <c r="N2" s="22"/>
      <c r="O2" s="22"/>
      <c r="P2" s="22"/>
      <c r="Q2" s="22"/>
      <c r="R2" s="192" t="s">
        <v>45</v>
      </c>
      <c r="S2" s="193"/>
      <c r="T2" s="194"/>
      <c r="U2" s="145">
        <v>499069</v>
      </c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25">
      <c r="B3" s="147" t="s">
        <v>22</v>
      </c>
      <c r="C3" s="148"/>
      <c r="D3" s="24"/>
      <c r="E3" s="149">
        <v>383287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>
        <v>499634</v>
      </c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25">
      <c r="B4" s="213" t="s">
        <v>23</v>
      </c>
      <c r="C4" s="194"/>
      <c r="D4" s="24"/>
      <c r="E4" s="192">
        <v>500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25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25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25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25">
      <c r="B12" s="164" t="s">
        <v>65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500</v>
      </c>
      <c r="L12" s="172" t="s">
        <v>55</v>
      </c>
      <c r="M12" s="173"/>
      <c r="N12" s="172" t="s">
        <v>64</v>
      </c>
      <c r="O12" s="174"/>
      <c r="P12" s="70"/>
      <c r="Q12" s="70"/>
      <c r="R12" s="70"/>
      <c r="S12" s="71"/>
      <c r="T12" s="72">
        <v>40</v>
      </c>
      <c r="U12" s="72">
        <v>4</v>
      </c>
      <c r="V12" s="54">
        <f>SUM(F13:F23)</f>
        <v>5</v>
      </c>
      <c r="W12" s="55">
        <f>U12/V12</f>
        <v>0.8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42264</v>
      </c>
      <c r="C13" s="30" t="s">
        <v>66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500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 x14ac:dyDescent="0.25">
      <c r="B14" s="29">
        <v>42265</v>
      </c>
      <c r="C14" s="30" t="s">
        <v>66</v>
      </c>
      <c r="D14" s="30"/>
      <c r="E14" s="30">
        <v>0</v>
      </c>
      <c r="F14" s="81">
        <v>2.5</v>
      </c>
      <c r="G14" s="32">
        <v>0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0</v>
      </c>
      <c r="K14" s="6">
        <f>E$4-J14</f>
        <v>500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25">
      <c r="B15" s="29">
        <v>42268</v>
      </c>
      <c r="C15" s="30" t="s">
        <v>66</v>
      </c>
      <c r="D15" s="30"/>
      <c r="E15" s="30">
        <v>2</v>
      </c>
      <c r="F15" s="81">
        <v>0</v>
      </c>
      <c r="G15" s="32">
        <v>100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100</v>
      </c>
      <c r="K15" s="6">
        <f>E$4-J15</f>
        <v>400</v>
      </c>
      <c r="L15" s="7">
        <f t="shared" si="1"/>
        <v>80</v>
      </c>
      <c r="M15" s="4">
        <f t="shared" si="4"/>
        <v>100</v>
      </c>
      <c r="N15" s="110">
        <f t="shared" si="5"/>
        <v>1.25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 x14ac:dyDescent="0.25">
      <c r="B16" s="101">
        <v>42268</v>
      </c>
      <c r="C16" s="35" t="s">
        <v>69</v>
      </c>
      <c r="D16" s="50"/>
      <c r="E16" s="50">
        <v>8</v>
      </c>
      <c r="F16" s="82">
        <v>0</v>
      </c>
      <c r="G16" s="10">
        <v>236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336</v>
      </c>
      <c r="K16" s="6">
        <f t="shared" ref="K16:K24" si="8">E$4-J16</f>
        <v>164</v>
      </c>
      <c r="L16" s="7">
        <f t="shared" si="1"/>
        <v>320</v>
      </c>
      <c r="M16" s="4">
        <f t="shared" si="4"/>
        <v>236</v>
      </c>
      <c r="N16" s="110">
        <f t="shared" si="5"/>
        <v>0.73750000000000004</v>
      </c>
      <c r="O16" s="111"/>
      <c r="P16" s="33"/>
      <c r="Q16" s="8">
        <v>0</v>
      </c>
      <c r="R16" s="8">
        <v>0</v>
      </c>
      <c r="S16" s="8">
        <v>0</v>
      </c>
      <c r="T16" s="169" t="s">
        <v>70</v>
      </c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 x14ac:dyDescent="0.25">
      <c r="B17" s="9">
        <v>42269</v>
      </c>
      <c r="C17" s="35" t="s">
        <v>66</v>
      </c>
      <c r="D17" s="61"/>
      <c r="E17" s="61">
        <v>5.5</v>
      </c>
      <c r="F17" s="82">
        <v>0</v>
      </c>
      <c r="G17" s="10">
        <v>185</v>
      </c>
      <c r="H17" s="4"/>
      <c r="I17" s="5">
        <f t="shared" ref="I17" si="10">IF(G17="","",(SUM(E17+F17+Q17)))</f>
        <v>5.5</v>
      </c>
      <c r="J17" s="6">
        <f>SUM(G$12:G17)</f>
        <v>521</v>
      </c>
      <c r="K17" s="6">
        <f t="shared" ref="K17" si="11">E$4-J17</f>
        <v>-21</v>
      </c>
      <c r="L17" s="7">
        <f t="shared" ref="L17" si="12">IF(G17="",0,$T$12*(I17-F17-Q17))</f>
        <v>220</v>
      </c>
      <c r="M17" s="4">
        <f t="shared" ref="M17" si="13">G17</f>
        <v>185</v>
      </c>
      <c r="N17" s="110">
        <f t="shared" ref="N17" si="14">IF(L17=0,"",(M17/L17))</f>
        <v>0.84090909090909094</v>
      </c>
      <c r="O17" s="111"/>
      <c r="P17" s="33"/>
      <c r="Q17" s="61">
        <v>0</v>
      </c>
      <c r="R17" s="61">
        <v>0</v>
      </c>
      <c r="S17" s="61">
        <v>0</v>
      </c>
      <c r="T17" s="107" t="s">
        <v>71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521</v>
      </c>
      <c r="K18" s="6">
        <f t="shared" ref="K18:K20" si="17">E$4-J18</f>
        <v>-21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521</v>
      </c>
      <c r="K19" s="6">
        <f t="shared" si="17"/>
        <v>-21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521</v>
      </c>
      <c r="K20" s="6">
        <f t="shared" si="17"/>
        <v>-21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521</v>
      </c>
      <c r="K21" s="6">
        <f t="shared" si="8"/>
        <v>-21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521</v>
      </c>
      <c r="K22" s="6">
        <f t="shared" si="8"/>
        <v>-21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521</v>
      </c>
      <c r="K23" s="6">
        <f t="shared" si="8"/>
        <v>-21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15.5</v>
      </c>
      <c r="F24" s="62">
        <f>SUM(F13:F23)</f>
        <v>5</v>
      </c>
      <c r="G24" s="62">
        <f>SUM(G13:G23)</f>
        <v>521</v>
      </c>
      <c r="H24" s="84"/>
      <c r="I24" s="62">
        <f t="shared" si="0"/>
        <v>20.5</v>
      </c>
      <c r="J24" s="85">
        <f>J23</f>
        <v>521</v>
      </c>
      <c r="K24" s="85">
        <f t="shared" si="8"/>
        <v>-21</v>
      </c>
      <c r="L24" s="86">
        <f>SUM(L13:L23)</f>
        <v>620</v>
      </c>
      <c r="M24" s="84">
        <f>SUM(M13:M23)</f>
        <v>521</v>
      </c>
      <c r="N24" s="121">
        <f>SUM(M24/L24)</f>
        <v>0.8403225806451613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514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42265</v>
      </c>
      <c r="N56" s="142"/>
      <c r="O56" s="236">
        <v>0.5625</v>
      </c>
      <c r="P56" s="116"/>
      <c r="Q56" s="116"/>
      <c r="R56" s="115" t="s">
        <v>67</v>
      </c>
      <c r="S56" s="116"/>
      <c r="T56" s="115" t="s">
        <v>68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521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2015-04-14T12:16:16Z</cp:lastPrinted>
  <dcterms:created xsi:type="dcterms:W3CDTF">2014-06-10T19:48:08Z</dcterms:created>
  <dcterms:modified xsi:type="dcterms:W3CDTF">2015-10-08T14:36:51Z</dcterms:modified>
</cp:coreProperties>
</file>